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52" i="1" l="1"/>
  <c r="F52" i="1"/>
  <c r="C52" i="1"/>
  <c r="B52" i="1"/>
  <c r="G51" i="1"/>
  <c r="F51" i="1"/>
  <c r="C51" i="1"/>
  <c r="B51" i="1"/>
  <c r="G50" i="1"/>
  <c r="F50" i="1"/>
  <c r="C50" i="1"/>
  <c r="B50" i="1"/>
  <c r="G45" i="1"/>
  <c r="F45" i="1"/>
  <c r="C45" i="1"/>
  <c r="B45" i="1"/>
  <c r="G44" i="1"/>
  <c r="F44" i="1"/>
  <c r="C44" i="1"/>
  <c r="B44" i="1"/>
  <c r="G43" i="1"/>
  <c r="F43" i="1"/>
  <c r="C43" i="1"/>
  <c r="B43" i="1"/>
  <c r="G40" i="1"/>
  <c r="F40" i="1"/>
  <c r="C40" i="1"/>
  <c r="B40" i="1"/>
  <c r="G38" i="1"/>
  <c r="F38" i="1"/>
  <c r="C38" i="1"/>
  <c r="B38" i="1"/>
  <c r="G32" i="1"/>
  <c r="F32" i="1"/>
  <c r="C32" i="1"/>
  <c r="B32" i="1"/>
  <c r="A30" i="1"/>
  <c r="G23" i="1"/>
  <c r="F23" i="1"/>
  <c r="C23" i="1"/>
  <c r="B23" i="1"/>
  <c r="G22" i="1"/>
  <c r="F22" i="1"/>
  <c r="C22" i="1"/>
  <c r="B22" i="1"/>
  <c r="G21" i="1"/>
  <c r="F21" i="1"/>
  <c r="C21" i="1"/>
  <c r="B21" i="1"/>
  <c r="G16" i="1"/>
  <c r="F16" i="1"/>
  <c r="C16" i="1"/>
  <c r="B16" i="1"/>
  <c r="G15" i="1"/>
  <c r="F15" i="1"/>
  <c r="C15" i="1"/>
  <c r="B15" i="1"/>
  <c r="G14" i="1"/>
  <c r="F14" i="1"/>
  <c r="C14" i="1"/>
  <c r="B14" i="1"/>
  <c r="G11" i="1"/>
  <c r="F11" i="1"/>
  <c r="C11" i="1"/>
  <c r="B11" i="1"/>
  <c r="G9" i="1"/>
  <c r="F9" i="1"/>
  <c r="C9" i="1"/>
  <c r="B9" i="1"/>
  <c r="G3" i="1"/>
  <c r="F3" i="1"/>
  <c r="C3" i="1"/>
  <c r="B3" i="1"/>
  <c r="A1" i="1"/>
</calcChain>
</file>

<file path=xl/sharedStrings.xml><?xml version="1.0" encoding="utf-8"?>
<sst xmlns="http://schemas.openxmlformats.org/spreadsheetml/2006/main" count="231" uniqueCount="58">
  <si>
    <t>Retirement Group</t>
  </si>
  <si>
    <t>Ft of Main</t>
  </si>
  <si>
    <t>Nbr of Services</t>
  </si>
  <si>
    <t>Detour Required</t>
  </si>
  <si>
    <t>PADOT TAD</t>
  </si>
  <si>
    <t>Scheduled Start</t>
  </si>
  <si>
    <t>Scheduled Finish</t>
  </si>
  <si>
    <t>Street Name</t>
  </si>
  <si>
    <t>From</t>
  </si>
  <si>
    <t>To</t>
  </si>
  <si>
    <t>Main Installation</t>
  </si>
  <si>
    <t>Service Installation</t>
  </si>
  <si>
    <t>Awaiting Restoration</t>
  </si>
  <si>
    <t>Narberth A1</t>
  </si>
  <si>
    <t>N</t>
  </si>
  <si>
    <t>TAD4
TAD5
TAD8
TAD18</t>
  </si>
  <si>
    <t>Barrie Rd</t>
  </si>
  <si>
    <t>Essex Ave</t>
  </si>
  <si>
    <t>Cul-de-sac</t>
  </si>
  <si>
    <t>X</t>
  </si>
  <si>
    <t>Elm Ter</t>
  </si>
  <si>
    <t>Haverford Ave</t>
  </si>
  <si>
    <t>Montgomery Ave</t>
  </si>
  <si>
    <t>Shady La</t>
  </si>
  <si>
    <t>Wynnedale Ave</t>
  </si>
  <si>
    <t>Stedney Pl</t>
  </si>
  <si>
    <t>Dudley Ave</t>
  </si>
  <si>
    <t>Narberth A2</t>
  </si>
  <si>
    <t>Forrest Ave</t>
  </si>
  <si>
    <t>Woodbine Ave</t>
  </si>
  <si>
    <t>Narberth A3</t>
  </si>
  <si>
    <t>Iona Ave</t>
  </si>
  <si>
    <t>Lantwyn La</t>
  </si>
  <si>
    <t>Meeting House La</t>
  </si>
  <si>
    <t>Williams Ave</t>
  </si>
  <si>
    <t>S/O Woodbine Ave</t>
  </si>
  <si>
    <t>Narberth A4</t>
  </si>
  <si>
    <t>Hampden Ave</t>
  </si>
  <si>
    <t>Haverford Rd</t>
  </si>
  <si>
    <t>N/O Woodbine Ave</t>
  </si>
  <si>
    <t>Narberth A5</t>
  </si>
  <si>
    <t>Grayling Ave</t>
  </si>
  <si>
    <t>Price Ave</t>
  </si>
  <si>
    <t>Narberth A6</t>
  </si>
  <si>
    <t>Narberth Ave</t>
  </si>
  <si>
    <t>Sabine Ave</t>
  </si>
  <si>
    <t>Wayne Ave</t>
  </si>
  <si>
    <t>Narberth A7</t>
  </si>
  <si>
    <t>N Wynnewood Ave</t>
  </si>
  <si>
    <t>Narberth T1</t>
  </si>
  <si>
    <t>Y</t>
  </si>
  <si>
    <t>TAD18</t>
  </si>
  <si>
    <t>Wynnewood Ave</t>
  </si>
  <si>
    <t>Woodside</t>
  </si>
  <si>
    <t/>
  </si>
  <si>
    <t>Narberth T2</t>
  </si>
  <si>
    <t>E Wynnewood Ave</t>
  </si>
  <si>
    <t>Woodside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</si>
</sst>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top"/>
    </xf>
    <xf numFmtId="0" fontId="2" fillId="3" borderId="1" xfId="0" applyFont="1" applyFill="1" applyBorder="1" applyAlignment="1" applyProtection="1">
      <alignment horizontal="center" vertical="top" wrapText="1"/>
    </xf>
    <xf numFmtId="14" fontId="2" fillId="3" borderId="1" xfId="0" applyNumberFormat="1" applyFont="1" applyFill="1" applyBorder="1" applyAlignment="1" applyProtection="1">
      <alignment horizontal="center" vertical="top" wrapText="1"/>
    </xf>
    <xf numFmtId="0" fontId="4" fillId="0" borderId="2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 wrapText="1"/>
    </xf>
    <xf numFmtId="14" fontId="4" fillId="0" borderId="2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3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center" vertical="center" wrapText="1"/>
    </xf>
    <xf numFmtId="14" fontId="4" fillId="0" borderId="3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center" vertical="center" wrapText="1"/>
    </xf>
    <xf numFmtId="14" fontId="4" fillId="0" borderId="4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4" fontId="4" fillId="0" borderId="2" xfId="1" applyNumberFormat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4" fillId="0" borderId="3" xfId="1" applyNumberFormat="1" applyFont="1" applyFill="1" applyBorder="1" applyAlignment="1">
      <alignment horizontal="center" vertical="center" wrapText="1"/>
    </xf>
    <xf numFmtId="14" fontId="4" fillId="0" borderId="4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Sheet2" xfId="1"/>
  </cellStyles>
  <dxfs count="12">
    <dxf>
      <fill>
        <patternFill>
          <bgColor rgb="FFFF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FFCC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23</xdr:row>
      <xdr:rowOff>47625</xdr:rowOff>
    </xdr:from>
    <xdr:to>
      <xdr:col>9</xdr:col>
      <xdr:colOff>247650</xdr:colOff>
      <xdr:row>27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26FB7488-6EA4-496C-A4E5-6776FA1B18E4}"/>
            </a:ext>
          </a:extLst>
        </xdr:cNvPr>
        <xdr:cNvSpPr txBox="1"/>
      </xdr:nvSpPr>
      <xdr:spPr>
        <a:xfrm>
          <a:off x="38100" y="6326505"/>
          <a:ext cx="7120890" cy="69342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u="sng"/>
            <a:t>Notes:</a:t>
          </a:r>
        </a:p>
        <a:p>
          <a:r>
            <a:rPr lang="en-US" sz="1000"/>
            <a:t>Streets highlighted</a:t>
          </a:r>
          <a:r>
            <a:rPr lang="en-US" sz="1000" baseline="0"/>
            <a:t> in YELLOW = Main and/or Service crew working on street</a:t>
          </a:r>
        </a:p>
        <a:p>
          <a:r>
            <a:rPr lang="en-US" sz="1000" baseline="0"/>
            <a:t>Streets highlighed in BLUE = Main and Service work completed, waiting on PECO restoration</a:t>
          </a:r>
        </a:p>
        <a:p>
          <a:r>
            <a:rPr lang="en-US" sz="1000" baseline="0"/>
            <a:t>"Scheduled Finish" date is when gas construction is complete.   Restoration to follow within 45-60 days (weather dependent).</a:t>
          </a:r>
          <a:endParaRPr lang="en-US" sz="1000"/>
        </a:p>
      </xdr:txBody>
    </xdr:sp>
    <xdr:clientData/>
  </xdr:twoCellAnchor>
  <xdr:twoCellAnchor>
    <xdr:from>
      <xdr:col>0</xdr:col>
      <xdr:colOff>38100</xdr:colOff>
      <xdr:row>52</xdr:row>
      <xdr:rowOff>47625</xdr:rowOff>
    </xdr:from>
    <xdr:to>
      <xdr:col>9</xdr:col>
      <xdr:colOff>247650</xdr:colOff>
      <xdr:row>56</xdr:row>
      <xdr:rowOff>9525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D9A3AB5B-D0A3-40B9-9FC2-A7A277115A29}"/>
            </a:ext>
          </a:extLst>
        </xdr:cNvPr>
        <xdr:cNvSpPr txBox="1"/>
      </xdr:nvSpPr>
      <xdr:spPr>
        <a:xfrm>
          <a:off x="38100" y="6334125"/>
          <a:ext cx="7120890" cy="69342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u="sng"/>
            <a:t>Notes:</a:t>
          </a:r>
        </a:p>
        <a:p>
          <a:r>
            <a:rPr lang="en-US" sz="1000"/>
            <a:t>Streets highlighted</a:t>
          </a:r>
          <a:r>
            <a:rPr lang="en-US" sz="1000" baseline="0"/>
            <a:t> in YELLOW = Main and/or Service crew working on street</a:t>
          </a:r>
        </a:p>
        <a:p>
          <a:r>
            <a:rPr lang="en-US" sz="1000" baseline="0"/>
            <a:t>Streets highlighed in BLUE = Main and Service work completed, waiting on PECO restoration</a:t>
          </a:r>
        </a:p>
        <a:p>
          <a:r>
            <a:rPr lang="en-US" sz="1000" baseline="0"/>
            <a:t>"Scheduled Finish" date is when gas construction is complete.   Restoration to follow within 45-60 days (weather dependent).</a:t>
          </a:r>
          <a:endParaRPr lang="en-US" sz="1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runner/AppData/Local/Microsoft/Windows/INetCache/Content.Outlook/1TAR48XB/2018%20AGIMP%20Schedule%20Template%20-%20ULS%20-%20R0-c%20TO%20STEVE%204-2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Date Selector - Crew Count"/>
      <sheetName val="2 - Schedule"/>
      <sheetName val="BSSR Pivot"/>
      <sheetName val="3 - BSSR"/>
      <sheetName val="4 - Customer Issues"/>
      <sheetName val="5 - Wk1-Lower Merion"/>
      <sheetName val="5 - Wk2-Lower Merion"/>
      <sheetName val="5 - Wk1-Narberth"/>
      <sheetName val="5 - Wk2-Narberth"/>
      <sheetName val="Lookup"/>
      <sheetName val="PolSubs"/>
      <sheetName val="PECO Use Only"/>
      <sheetName val="Update Against Eng DB"/>
      <sheetName val="5 - Wk1-Abington "/>
      <sheetName val="5 - Wk2-Abington"/>
      <sheetName val="Rev Notes"/>
    </sheetNames>
    <sheetDataSet>
      <sheetData sheetId="0">
        <row r="2">
          <cell r="A2">
            <v>43266</v>
          </cell>
        </row>
      </sheetData>
      <sheetData sheetId="1">
        <row r="1">
          <cell r="A1" t="str">
            <v>WO Nbr</v>
          </cell>
          <cell r="B1" t="str">
            <v>WO Description</v>
          </cell>
          <cell r="C1" t="str">
            <v>Program</v>
          </cell>
          <cell r="D1" t="str">
            <v>Retirement Group</v>
          </cell>
          <cell r="E1" t="str">
            <v>Baseline Start</v>
          </cell>
          <cell r="F1" t="str">
            <v>Baseline Main Install Complete</v>
          </cell>
          <cell r="G1" t="str">
            <v>Baseline Gas On Complete</v>
          </cell>
          <cell r="H1" t="str">
            <v>Baseline Services Start</v>
          </cell>
          <cell r="I1" t="str">
            <v>Baseline All Services Complete</v>
          </cell>
          <cell r="J1" t="str">
            <v>Baseline Retirement Complete</v>
          </cell>
          <cell r="K1" t="str">
            <v>Scheduled Start</v>
          </cell>
          <cell r="L1" t="str">
            <v>Scheduled Main Install Complete</v>
          </cell>
          <cell r="M1" t="str">
            <v>Scheduled Gas On Complete</v>
          </cell>
          <cell r="N1" t="str">
            <v>Scheduled Services Start</v>
          </cell>
          <cell r="O1" t="str">
            <v>Scheduled All Services Complete</v>
          </cell>
          <cell r="P1" t="str">
            <v>Scheduled Retirement Complete</v>
          </cell>
          <cell r="Q1" t="str">
            <v>Actual Main Install Feet</v>
          </cell>
          <cell r="R1" t="str">
            <v>Target Main Install Feet</v>
          </cell>
          <cell r="S1" t="str">
            <v>Pct Main Installed</v>
          </cell>
          <cell r="T1" t="str">
            <v>Actual Nbr Services Complete</v>
          </cell>
          <cell r="U1" t="str">
            <v>Target Services</v>
          </cell>
          <cell r="V1" t="str">
            <v>Pct Services Complete</v>
          </cell>
          <cell r="W1" t="str">
            <v>Actual Ft Retired per As-Built (non-Plastic)</v>
          </cell>
          <cell r="X1" t="str">
            <v>Target Ft Retired (non-Plastic)</v>
          </cell>
          <cell r="Y1" t="str">
            <v>Pct Retired (non-Plastic) Complete</v>
          </cell>
          <cell r="Z1" t="str">
            <v>Actual Ft Retired per As-Built (Plastic)</v>
          </cell>
          <cell r="AA1" t="str">
            <v>Target Ft Retired (Plastic)</v>
          </cell>
          <cell r="AB1" t="str">
            <v>Pct Retired (Plastic) Complete</v>
          </cell>
          <cell r="AC1" t="str">
            <v>Actual Start</v>
          </cell>
          <cell r="AD1" t="str">
            <v>Actual Main Install Complete</v>
          </cell>
          <cell r="AE1" t="str">
            <v>Acutal Gas On Complete</v>
          </cell>
          <cell r="AF1" t="str">
            <v>Actual Services Start</v>
          </cell>
          <cell r="AG1" t="str">
            <v>Actual All Services Complete</v>
          </cell>
          <cell r="AH1" t="str">
            <v>Actual Retirement Complete</v>
          </cell>
          <cell r="AI1" t="str">
            <v>Completion Package Submitted Date</v>
          </cell>
          <cell r="AJ1" t="str">
            <v>Final Restoration Ticket Submitted Date</v>
          </cell>
          <cell r="AK1" t="str">
            <v>Final Invoice Date Submitted</v>
          </cell>
          <cell r="AL1" t="str">
            <v>Week Ending</v>
          </cell>
          <cell r="AM1">
            <v>43009</v>
          </cell>
          <cell r="AN1">
            <v>43040</v>
          </cell>
          <cell r="AO1">
            <v>43070</v>
          </cell>
          <cell r="AP1">
            <v>43101</v>
          </cell>
          <cell r="AQ1">
            <v>43132</v>
          </cell>
          <cell r="AR1">
            <v>43160</v>
          </cell>
          <cell r="AS1">
            <v>43191</v>
          </cell>
          <cell r="AT1">
            <v>43221</v>
          </cell>
          <cell r="AU1">
            <v>43252</v>
          </cell>
          <cell r="AV1">
            <v>43282</v>
          </cell>
          <cell r="AW1">
            <v>43313</v>
          </cell>
          <cell r="AX1">
            <v>43344</v>
          </cell>
          <cell r="AY1">
            <v>43374</v>
          </cell>
          <cell r="AZ1">
            <v>43405</v>
          </cell>
          <cell r="BA1">
            <v>43435</v>
          </cell>
          <cell r="BB1" t="str">
            <v>Main Install Duration (Working Days)</v>
          </cell>
          <cell r="BC1" t="str">
            <v>Retire Group</v>
          </cell>
          <cell r="BD1" t="str">
            <v>Oct 2017</v>
          </cell>
          <cell r="BE1" t="str">
            <v>Nov 2017</v>
          </cell>
          <cell r="BF1" t="str">
            <v>Dec 2017</v>
          </cell>
          <cell r="BG1" t="str">
            <v>Jan 2018</v>
          </cell>
          <cell r="BH1" t="str">
            <v>Feb 2018</v>
          </cell>
          <cell r="BI1" t="str">
            <v>Mar 2018</v>
          </cell>
          <cell r="BJ1" t="str">
            <v>Apr 2018</v>
          </cell>
          <cell r="BK1" t="str">
            <v>May 2018</v>
          </cell>
          <cell r="BL1" t="str">
            <v>Jun 2018</v>
          </cell>
          <cell r="BM1" t="str">
            <v>Jul 2018</v>
          </cell>
          <cell r="BN1" t="str">
            <v>Aug 2018</v>
          </cell>
          <cell r="BO1" t="str">
            <v>Sep 2018</v>
          </cell>
          <cell r="BP1" t="str">
            <v>Oct 2018</v>
          </cell>
          <cell r="BQ1" t="str">
            <v>Nov 2018</v>
          </cell>
          <cell r="BR1" t="str">
            <v>Dec 2018</v>
          </cell>
          <cell r="BS1" t="str">
            <v>Total Main Install</v>
          </cell>
          <cell r="BT1" t="str">
            <v>Contractor</v>
          </cell>
          <cell r="BU1" t="str">
            <v>Week Ending</v>
          </cell>
          <cell r="BV1">
            <v>43009</v>
          </cell>
          <cell r="BW1">
            <v>43040</v>
          </cell>
          <cell r="BX1">
            <v>43070</v>
          </cell>
          <cell r="BY1">
            <v>43101</v>
          </cell>
          <cell r="BZ1">
            <v>43132</v>
          </cell>
          <cell r="CA1">
            <v>43160</v>
          </cell>
          <cell r="CB1">
            <v>43191</v>
          </cell>
          <cell r="CC1">
            <v>43221</v>
          </cell>
          <cell r="CD1">
            <v>43252</v>
          </cell>
          <cell r="CE1">
            <v>43282</v>
          </cell>
          <cell r="CF1">
            <v>43313</v>
          </cell>
          <cell r="CG1">
            <v>43344</v>
          </cell>
          <cell r="CH1">
            <v>43374</v>
          </cell>
          <cell r="CI1">
            <v>43405</v>
          </cell>
          <cell r="CJ1">
            <v>43435</v>
          </cell>
          <cell r="CK1" t="str">
            <v>Service Install Duration (Working Days)</v>
          </cell>
          <cell r="CL1" t="str">
            <v>Retire Group</v>
          </cell>
          <cell r="CM1" t="str">
            <v>Oct 2017</v>
          </cell>
          <cell r="CN1" t="str">
            <v>Nov 2017</v>
          </cell>
          <cell r="CO1" t="str">
            <v>Dec 2017</v>
          </cell>
          <cell r="CP1" t="str">
            <v>Jan 2018</v>
          </cell>
          <cell r="CQ1" t="str">
            <v>Feb 2018</v>
          </cell>
          <cell r="CR1" t="str">
            <v>Mar 2018</v>
          </cell>
          <cell r="CS1" t="str">
            <v>Apr 2018</v>
          </cell>
          <cell r="CT1" t="str">
            <v>May 2018</v>
          </cell>
          <cell r="CU1" t="str">
            <v>Jun 2018</v>
          </cell>
          <cell r="CV1" t="str">
            <v>Jul 2018</v>
          </cell>
          <cell r="CW1" t="str">
            <v>Aug 2018</v>
          </cell>
          <cell r="CX1" t="str">
            <v>Sep 2018</v>
          </cell>
          <cell r="CY1" t="str">
            <v>Oct 2018</v>
          </cell>
          <cell r="CZ1" t="str">
            <v>Nov 2018</v>
          </cell>
          <cell r="DA1" t="str">
            <v>Dec 2018</v>
          </cell>
          <cell r="DB1" t="str">
            <v>Total Service Install</v>
          </cell>
          <cell r="DC1" t="str">
            <v>Contractor</v>
          </cell>
          <cell r="DD1" t="str">
            <v>Week Ending</v>
          </cell>
          <cell r="DE1" t="str">
            <v>Retire Group</v>
          </cell>
          <cell r="DF1" t="str">
            <v>Dec 2017</v>
          </cell>
          <cell r="DG1" t="str">
            <v>Jan 2018</v>
          </cell>
          <cell r="DH1" t="str">
            <v>Feb 2018</v>
          </cell>
          <cell r="DI1" t="str">
            <v>Mar 2018</v>
          </cell>
          <cell r="DJ1" t="str">
            <v>Apr 2018</v>
          </cell>
          <cell r="DK1" t="str">
            <v>May 2018</v>
          </cell>
          <cell r="DL1" t="str">
            <v>Jun 2018</v>
          </cell>
          <cell r="DM1" t="str">
            <v>Jul 2018</v>
          </cell>
          <cell r="DN1" t="str">
            <v>Aug 2018</v>
          </cell>
          <cell r="DO1" t="str">
            <v>Sep 2018</v>
          </cell>
          <cell r="DP1" t="str">
            <v>Oct 2018</v>
          </cell>
          <cell r="DQ1" t="str">
            <v>Nov 2018</v>
          </cell>
          <cell r="DR1" t="str">
            <v>Dec 2018</v>
          </cell>
          <cell r="DS1" t="str">
            <v>Total Main Retire</v>
          </cell>
          <cell r="DT1" t="str">
            <v>Contractor</v>
          </cell>
          <cell r="DU1" t="str">
            <v>Week Ending</v>
          </cell>
        </row>
        <row r="2">
          <cell r="A2" t="str">
            <v>14531522</v>
          </cell>
          <cell r="B2" t="str">
            <v>• Arlington Rd from N/O Braeburn La to Broadacres Rd
• Broadacres Rd from N/O Arlington Rd to Brookhurst Ave
• Brookhurst Ave from Woodbine Ave to Cleveland Ave</v>
          </cell>
          <cell r="C2" t="str">
            <v>AGIMP</v>
          </cell>
          <cell r="D2" t="str">
            <v>Lower Merion A1</v>
          </cell>
          <cell r="E2">
            <v>43024</v>
          </cell>
          <cell r="F2">
            <v>43070</v>
          </cell>
          <cell r="G2">
            <v>43070</v>
          </cell>
          <cell r="H2">
            <v>43108</v>
          </cell>
          <cell r="I2">
            <v>43136</v>
          </cell>
          <cell r="J2">
            <v>43164</v>
          </cell>
          <cell r="K2">
            <v>43024</v>
          </cell>
          <cell r="L2">
            <v>43070</v>
          </cell>
          <cell r="M2">
            <v>43070</v>
          </cell>
          <cell r="N2">
            <v>43108</v>
          </cell>
          <cell r="O2">
            <v>43147</v>
          </cell>
          <cell r="P2">
            <v>43147</v>
          </cell>
          <cell r="Q2">
            <v>2374</v>
          </cell>
          <cell r="R2">
            <v>2465</v>
          </cell>
          <cell r="S2">
            <v>0.9630831643002028</v>
          </cell>
          <cell r="T2">
            <v>41</v>
          </cell>
          <cell r="U2">
            <v>35</v>
          </cell>
          <cell r="V2">
            <v>1.1714285714285715</v>
          </cell>
          <cell r="W2">
            <v>433</v>
          </cell>
          <cell r="X2">
            <v>472</v>
          </cell>
          <cell r="Y2">
            <v>0.9173728813559322</v>
          </cell>
          <cell r="Z2">
            <v>1705</v>
          </cell>
          <cell r="AA2">
            <v>1625</v>
          </cell>
          <cell r="AB2">
            <v>1.0492307692307692</v>
          </cell>
          <cell r="AC2">
            <v>43020</v>
          </cell>
          <cell r="AD2">
            <v>43049</v>
          </cell>
          <cell r="AE2">
            <v>43049</v>
          </cell>
          <cell r="AF2">
            <v>43102</v>
          </cell>
          <cell r="AG2">
            <v>43119</v>
          </cell>
          <cell r="AH2">
            <v>43140</v>
          </cell>
          <cell r="AI2">
            <v>43153</v>
          </cell>
          <cell r="AJ2">
            <v>43153</v>
          </cell>
          <cell r="AL2">
            <v>43266</v>
          </cell>
          <cell r="AM2">
            <v>12</v>
          </cell>
          <cell r="AN2">
            <v>21</v>
          </cell>
          <cell r="AO2">
            <v>1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34</v>
          </cell>
          <cell r="BC2" t="str">
            <v>Lower Merion A1</v>
          </cell>
          <cell r="BD2">
            <v>0.16477272727272727</v>
          </cell>
          <cell r="BE2">
            <v>0.28835227272727271</v>
          </cell>
          <cell r="BF2">
            <v>1.3731060606060606E-2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0.46685606060606061</v>
          </cell>
          <cell r="BT2" t="str">
            <v>ULS</v>
          </cell>
          <cell r="BU2">
            <v>43266</v>
          </cell>
          <cell r="BV2">
            <v>0</v>
          </cell>
          <cell r="BW2">
            <v>0</v>
          </cell>
          <cell r="BX2">
            <v>0</v>
          </cell>
          <cell r="BY2">
            <v>15</v>
          </cell>
          <cell r="BZ2">
            <v>12</v>
          </cell>
          <cell r="CA2">
            <v>0</v>
          </cell>
          <cell r="CB2">
            <v>0</v>
          </cell>
          <cell r="CC2">
            <v>0</v>
          </cell>
          <cell r="CD2">
            <v>0</v>
          </cell>
          <cell r="CE2">
            <v>0</v>
          </cell>
          <cell r="CF2">
            <v>0</v>
          </cell>
          <cell r="CG2">
            <v>0</v>
          </cell>
          <cell r="CH2">
            <v>0</v>
          </cell>
          <cell r="CI2">
            <v>0</v>
          </cell>
          <cell r="CJ2">
            <v>0</v>
          </cell>
          <cell r="CK2">
            <v>27</v>
          </cell>
          <cell r="CL2" t="str">
            <v>Lower Merion A1</v>
          </cell>
          <cell r="CM2">
            <v>0</v>
          </cell>
          <cell r="CN2">
            <v>0</v>
          </cell>
          <cell r="CO2">
            <v>0</v>
          </cell>
          <cell r="CP2">
            <v>19.444444444444446</v>
          </cell>
          <cell r="CQ2">
            <v>15.555555555555555</v>
          </cell>
          <cell r="CR2">
            <v>0</v>
          </cell>
          <cell r="CS2">
            <v>0</v>
          </cell>
          <cell r="CT2">
            <v>0</v>
          </cell>
          <cell r="CU2">
            <v>0</v>
          </cell>
          <cell r="CV2">
            <v>0</v>
          </cell>
          <cell r="CW2">
            <v>0</v>
          </cell>
          <cell r="CX2">
            <v>0</v>
          </cell>
          <cell r="CY2">
            <v>0</v>
          </cell>
          <cell r="CZ2">
            <v>0</v>
          </cell>
          <cell r="DA2">
            <v>0</v>
          </cell>
          <cell r="DB2">
            <v>35</v>
          </cell>
          <cell r="DC2" t="str">
            <v>ULS</v>
          </cell>
          <cell r="DD2">
            <v>43266</v>
          </cell>
          <cell r="DE2" t="str">
            <v>Lower Merion A1</v>
          </cell>
          <cell r="DF2">
            <v>0</v>
          </cell>
          <cell r="DG2">
            <v>0</v>
          </cell>
          <cell r="DH2">
            <v>8.9393939393939401E-2</v>
          </cell>
          <cell r="DI2">
            <v>0</v>
          </cell>
          <cell r="DJ2">
            <v>0</v>
          </cell>
          <cell r="DK2">
            <v>0</v>
          </cell>
          <cell r="DL2">
            <v>0</v>
          </cell>
          <cell r="DM2">
            <v>0</v>
          </cell>
          <cell r="DN2">
            <v>0</v>
          </cell>
          <cell r="DO2">
            <v>0</v>
          </cell>
          <cell r="DP2">
            <v>0</v>
          </cell>
          <cell r="DQ2">
            <v>0</v>
          </cell>
          <cell r="DR2">
            <v>0</v>
          </cell>
          <cell r="DS2">
            <v>8.9393939393939401E-2</v>
          </cell>
          <cell r="DT2" t="str">
            <v>ULS</v>
          </cell>
          <cell r="DU2">
            <v>43266</v>
          </cell>
        </row>
        <row r="3">
          <cell r="A3" t="str">
            <v>08191683
08243089
08259555
08250042</v>
          </cell>
          <cell r="B3" t="str">
            <v>• Lodges La from Levering Mill Rd to Bryn Mawr Ave
• Tregaron Rd from Bala Ave to Lodges La
• Pembroke Rd from Bala Ave to Lodges La
• Kent Rd from Bala Ave to Lodges Ln</v>
          </cell>
          <cell r="C3" t="str">
            <v>AGIMP</v>
          </cell>
          <cell r="D3" t="str">
            <v>Lower Merion B1</v>
          </cell>
          <cell r="E3">
            <v>43096</v>
          </cell>
          <cell r="F3">
            <v>43180</v>
          </cell>
          <cell r="G3">
            <v>43180</v>
          </cell>
          <cell r="H3">
            <v>43180</v>
          </cell>
          <cell r="I3">
            <v>43221</v>
          </cell>
          <cell r="J3">
            <v>43235</v>
          </cell>
          <cell r="K3">
            <v>43096</v>
          </cell>
          <cell r="L3">
            <v>43140</v>
          </cell>
          <cell r="M3">
            <v>43140</v>
          </cell>
          <cell r="N3">
            <v>43119</v>
          </cell>
          <cell r="O3">
            <v>43160</v>
          </cell>
          <cell r="P3">
            <v>43174</v>
          </cell>
          <cell r="Q3">
            <v>2682</v>
          </cell>
          <cell r="R3">
            <v>2865</v>
          </cell>
          <cell r="S3">
            <v>0.93612565445026175</v>
          </cell>
          <cell r="T3">
            <v>60</v>
          </cell>
          <cell r="U3">
            <v>59</v>
          </cell>
          <cell r="V3">
            <v>1.0169491525423728</v>
          </cell>
          <cell r="W3">
            <v>1786</v>
          </cell>
          <cell r="X3">
            <v>2290</v>
          </cell>
          <cell r="Y3">
            <v>0.77991266375545854</v>
          </cell>
          <cell r="Z3">
            <v>472</v>
          </cell>
          <cell r="AA3">
            <v>550</v>
          </cell>
          <cell r="AB3">
            <v>0.85818181818181816</v>
          </cell>
          <cell r="AC3">
            <v>43102</v>
          </cell>
          <cell r="AD3">
            <v>43140</v>
          </cell>
          <cell r="AE3">
            <v>43140</v>
          </cell>
          <cell r="AF3">
            <v>43119</v>
          </cell>
          <cell r="AG3">
            <v>43171</v>
          </cell>
          <cell r="AH3">
            <v>43173</v>
          </cell>
          <cell r="AI3">
            <v>43187</v>
          </cell>
          <cell r="AJ3">
            <v>43187</v>
          </cell>
          <cell r="AL3">
            <v>43266</v>
          </cell>
          <cell r="AM3">
            <v>0</v>
          </cell>
          <cell r="AN3">
            <v>0</v>
          </cell>
          <cell r="AO3">
            <v>3</v>
          </cell>
          <cell r="AP3">
            <v>15</v>
          </cell>
          <cell r="AQ3">
            <v>7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25</v>
          </cell>
          <cell r="BC3" t="str">
            <v>Lower Merion B1</v>
          </cell>
          <cell r="BD3">
            <v>0</v>
          </cell>
          <cell r="BE3">
            <v>0</v>
          </cell>
          <cell r="BF3">
            <v>6.511363636363636E-2</v>
          </cell>
          <cell r="BG3">
            <v>0.32556818181818181</v>
          </cell>
          <cell r="BH3">
            <v>0.1519318181818182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0.54261363636363635</v>
          </cell>
          <cell r="BT3" t="str">
            <v>ULS</v>
          </cell>
          <cell r="BU3">
            <v>43266</v>
          </cell>
          <cell r="BV3">
            <v>0</v>
          </cell>
          <cell r="BW3">
            <v>0</v>
          </cell>
          <cell r="BX3">
            <v>0</v>
          </cell>
          <cell r="BY3">
            <v>9</v>
          </cell>
          <cell r="BZ3">
            <v>15</v>
          </cell>
          <cell r="CA3">
            <v>1</v>
          </cell>
          <cell r="CB3">
            <v>0</v>
          </cell>
          <cell r="CC3">
            <v>0</v>
          </cell>
          <cell r="CD3">
            <v>0</v>
          </cell>
          <cell r="CE3">
            <v>0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>
            <v>0</v>
          </cell>
          <cell r="CK3">
            <v>25</v>
          </cell>
          <cell r="CL3" t="str">
            <v>Lower Merion B1</v>
          </cell>
          <cell r="CM3">
            <v>0</v>
          </cell>
          <cell r="CN3">
            <v>0</v>
          </cell>
          <cell r="CO3">
            <v>0</v>
          </cell>
          <cell r="CP3">
            <v>21.24</v>
          </cell>
          <cell r="CQ3">
            <v>35.4</v>
          </cell>
          <cell r="CR3">
            <v>2.36</v>
          </cell>
          <cell r="CS3">
            <v>0</v>
          </cell>
          <cell r="CT3">
            <v>0</v>
          </cell>
          <cell r="CU3">
            <v>0</v>
          </cell>
          <cell r="CV3">
            <v>0</v>
          </cell>
          <cell r="CW3">
            <v>0</v>
          </cell>
          <cell r="CX3">
            <v>0</v>
          </cell>
          <cell r="CY3">
            <v>0</v>
          </cell>
          <cell r="CZ3">
            <v>0</v>
          </cell>
          <cell r="DA3">
            <v>0</v>
          </cell>
          <cell r="DB3">
            <v>59</v>
          </cell>
          <cell r="DC3" t="str">
            <v>ULS</v>
          </cell>
          <cell r="DD3">
            <v>43266</v>
          </cell>
          <cell r="DE3" t="str">
            <v>Lower Merion B1</v>
          </cell>
          <cell r="DF3">
            <v>0</v>
          </cell>
          <cell r="DG3">
            <v>0</v>
          </cell>
          <cell r="DH3">
            <v>0</v>
          </cell>
          <cell r="DI3">
            <v>0.43371212121212122</v>
          </cell>
          <cell r="DJ3">
            <v>0</v>
          </cell>
          <cell r="DK3">
            <v>0</v>
          </cell>
          <cell r="DL3">
            <v>0</v>
          </cell>
          <cell r="DM3">
            <v>0</v>
          </cell>
          <cell r="DN3">
            <v>0</v>
          </cell>
          <cell r="DO3">
            <v>0</v>
          </cell>
          <cell r="DP3">
            <v>0</v>
          </cell>
          <cell r="DQ3">
            <v>0</v>
          </cell>
          <cell r="DR3">
            <v>0</v>
          </cell>
          <cell r="DS3">
            <v>0.43371212121212122</v>
          </cell>
          <cell r="DT3" t="str">
            <v>ULS</v>
          </cell>
          <cell r="DU3">
            <v>43266</v>
          </cell>
        </row>
        <row r="4">
          <cell r="A4" t="str">
            <v>08243092</v>
          </cell>
          <cell r="B4" t="str">
            <v>• Tregaron Rd from Montgomery Ave to Bentley Ave</v>
          </cell>
          <cell r="C4" t="str">
            <v>AGIMP</v>
          </cell>
          <cell r="D4" t="str">
            <v>Lower Merion B2</v>
          </cell>
          <cell r="E4">
            <v>43070</v>
          </cell>
          <cell r="F4">
            <v>43129</v>
          </cell>
          <cell r="G4">
            <v>43129</v>
          </cell>
          <cell r="H4">
            <v>43129</v>
          </cell>
          <cell r="I4">
            <v>43168</v>
          </cell>
          <cell r="J4">
            <v>43235</v>
          </cell>
          <cell r="K4">
            <v>43053</v>
          </cell>
          <cell r="L4">
            <v>43077</v>
          </cell>
          <cell r="M4">
            <v>43077</v>
          </cell>
          <cell r="N4">
            <v>43112</v>
          </cell>
          <cell r="O4">
            <v>43116</v>
          </cell>
          <cell r="P4">
            <v>43122</v>
          </cell>
          <cell r="Q4">
            <v>290</v>
          </cell>
          <cell r="R4">
            <v>400</v>
          </cell>
          <cell r="S4">
            <v>0.72499999999999998</v>
          </cell>
          <cell r="T4">
            <v>5</v>
          </cell>
          <cell r="U4">
            <v>5</v>
          </cell>
          <cell r="V4">
            <v>1</v>
          </cell>
          <cell r="X4">
            <v>0</v>
          </cell>
          <cell r="Y4">
            <v>0</v>
          </cell>
          <cell r="Z4">
            <v>293</v>
          </cell>
          <cell r="AA4">
            <v>410</v>
          </cell>
          <cell r="AB4">
            <v>0.71463414634146338</v>
          </cell>
          <cell r="AC4">
            <v>43074</v>
          </cell>
          <cell r="AD4">
            <v>43077</v>
          </cell>
          <cell r="AE4">
            <v>43077</v>
          </cell>
          <cell r="AF4">
            <v>43108</v>
          </cell>
          <cell r="AG4">
            <v>43112</v>
          </cell>
          <cell r="AH4">
            <v>43116</v>
          </cell>
          <cell r="AI4">
            <v>43122</v>
          </cell>
          <cell r="AJ4">
            <v>43122</v>
          </cell>
          <cell r="AL4">
            <v>43266</v>
          </cell>
          <cell r="AM4">
            <v>0</v>
          </cell>
          <cell r="AN4">
            <v>13</v>
          </cell>
          <cell r="AO4">
            <v>6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19</v>
          </cell>
          <cell r="BC4" t="str">
            <v>Lower Merion B2</v>
          </cell>
          <cell r="BD4">
            <v>0</v>
          </cell>
          <cell r="BE4">
            <v>5.1834130781499198E-2</v>
          </cell>
          <cell r="BF4">
            <v>2.3923444976076555E-2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7.5757575757575746E-2</v>
          </cell>
          <cell r="BT4" t="str">
            <v>ULS</v>
          </cell>
          <cell r="BU4">
            <v>43266</v>
          </cell>
          <cell r="BV4">
            <v>0</v>
          </cell>
          <cell r="BW4">
            <v>0</v>
          </cell>
          <cell r="BX4">
            <v>0</v>
          </cell>
          <cell r="BY4">
            <v>3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3</v>
          </cell>
          <cell r="CL4" t="str">
            <v>Lower Merion B2</v>
          </cell>
          <cell r="CM4">
            <v>0</v>
          </cell>
          <cell r="CN4">
            <v>0</v>
          </cell>
          <cell r="CO4">
            <v>0</v>
          </cell>
          <cell r="CP4">
            <v>5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5</v>
          </cell>
          <cell r="DC4" t="str">
            <v>ULS</v>
          </cell>
          <cell r="DD4">
            <v>43266</v>
          </cell>
          <cell r="DE4" t="str">
            <v>Lower Merion B2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 t="str">
            <v>ULS</v>
          </cell>
          <cell r="DU4">
            <v>43266</v>
          </cell>
        </row>
        <row r="5">
          <cell r="A5" t="str">
            <v>08245095
08250067
08173927</v>
          </cell>
          <cell r="B5" t="str">
            <v>• Pembroke Rd from Montgomery Ave to Bala Ave
• Llanfair Rd from Pembroke Rd to Kent Rd
• Kent Rd from Montgomery Ave to Bala Ave</v>
          </cell>
          <cell r="C5" t="str">
            <v>AGIMP</v>
          </cell>
          <cell r="D5" t="str">
            <v>Lower Merion B3</v>
          </cell>
          <cell r="E5">
            <v>43103</v>
          </cell>
          <cell r="F5">
            <v>43174</v>
          </cell>
          <cell r="G5">
            <v>43174</v>
          </cell>
          <cell r="H5">
            <v>43174</v>
          </cell>
          <cell r="I5">
            <v>43206</v>
          </cell>
          <cell r="J5">
            <v>43235</v>
          </cell>
          <cell r="K5">
            <v>43096</v>
          </cell>
          <cell r="L5">
            <v>43168</v>
          </cell>
          <cell r="M5">
            <v>43168</v>
          </cell>
          <cell r="N5">
            <v>43168</v>
          </cell>
          <cell r="O5">
            <v>43188</v>
          </cell>
          <cell r="P5">
            <v>43195</v>
          </cell>
          <cell r="Q5">
            <v>2351</v>
          </cell>
          <cell r="R5">
            <v>2480</v>
          </cell>
          <cell r="S5">
            <v>0.94798387096774195</v>
          </cell>
          <cell r="T5">
            <v>55</v>
          </cell>
          <cell r="U5">
            <v>44</v>
          </cell>
          <cell r="V5">
            <v>1.25</v>
          </cell>
          <cell r="X5">
            <v>2010</v>
          </cell>
          <cell r="Y5">
            <v>0</v>
          </cell>
          <cell r="AA5">
            <v>450</v>
          </cell>
          <cell r="AB5">
            <v>0</v>
          </cell>
          <cell r="AC5">
            <v>43095</v>
          </cell>
          <cell r="AD5">
            <v>43160</v>
          </cell>
          <cell r="AF5">
            <v>43150</v>
          </cell>
          <cell r="AL5">
            <v>43266</v>
          </cell>
          <cell r="AM5">
            <v>0</v>
          </cell>
          <cell r="AN5">
            <v>0</v>
          </cell>
          <cell r="AO5">
            <v>3</v>
          </cell>
          <cell r="AP5">
            <v>15</v>
          </cell>
          <cell r="AQ5">
            <v>15</v>
          </cell>
          <cell r="AR5">
            <v>7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40</v>
          </cell>
          <cell r="BC5" t="str">
            <v>Lower Merion B3</v>
          </cell>
          <cell r="BD5">
            <v>0</v>
          </cell>
          <cell r="BE5">
            <v>0</v>
          </cell>
          <cell r="BF5">
            <v>3.5227272727272725E-2</v>
          </cell>
          <cell r="BG5">
            <v>0.17613636363636365</v>
          </cell>
          <cell r="BH5">
            <v>0.17613636363636365</v>
          </cell>
          <cell r="BI5">
            <v>8.2196969696969699E-2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0.46969696969696972</v>
          </cell>
          <cell r="BT5" t="str">
            <v>ULS</v>
          </cell>
          <cell r="BU5">
            <v>43266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15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15</v>
          </cell>
          <cell r="CL5" t="str">
            <v>Lower Merion B3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44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44</v>
          </cell>
          <cell r="DC5" t="str">
            <v>ULS</v>
          </cell>
          <cell r="DD5">
            <v>43266</v>
          </cell>
          <cell r="DE5" t="str">
            <v>Lower Merion B3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0.38068181818181818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0.38068181818181818</v>
          </cell>
          <cell r="DT5" t="str">
            <v>ULS</v>
          </cell>
          <cell r="DU5">
            <v>43266</v>
          </cell>
        </row>
        <row r="6">
          <cell r="A6" t="str">
            <v>08101509
08101521
08263999
08139012</v>
          </cell>
          <cell r="B6" t="str">
            <v>• Bala Ave from Conshohocken State Rd to Levering Mill Rd
• Bala Cr from Bala Ave to Cul-de-sac
• Gary La from Bala Ave to Cul-de-sac
• Bryn Mawr Ave from Bala Ave to Penarth Rd</v>
          </cell>
          <cell r="C6" t="str">
            <v>AGIMP</v>
          </cell>
          <cell r="D6" t="str">
            <v>Lower Merion B4</v>
          </cell>
          <cell r="E6">
            <v>43035</v>
          </cell>
          <cell r="F6">
            <v>43096</v>
          </cell>
          <cell r="G6">
            <v>43096</v>
          </cell>
          <cell r="H6">
            <v>43108</v>
          </cell>
          <cell r="I6">
            <v>43139</v>
          </cell>
          <cell r="J6">
            <v>43235</v>
          </cell>
          <cell r="K6">
            <v>43035</v>
          </cell>
          <cell r="L6">
            <v>43096</v>
          </cell>
          <cell r="M6">
            <v>43096</v>
          </cell>
          <cell r="N6">
            <v>43108</v>
          </cell>
          <cell r="O6">
            <v>43189</v>
          </cell>
          <cell r="P6">
            <v>43200</v>
          </cell>
          <cell r="Q6">
            <v>4810</v>
          </cell>
          <cell r="R6">
            <v>4740</v>
          </cell>
          <cell r="S6">
            <v>1.0147679324894514</v>
          </cell>
          <cell r="T6">
            <v>68</v>
          </cell>
          <cell r="U6">
            <v>65</v>
          </cell>
          <cell r="V6">
            <v>1.0461538461538462</v>
          </cell>
          <cell r="W6">
            <v>1061</v>
          </cell>
          <cell r="X6">
            <v>2703</v>
          </cell>
          <cell r="Y6">
            <v>0.39252682204957456</v>
          </cell>
          <cell r="AA6">
            <v>179</v>
          </cell>
          <cell r="AB6">
            <v>0</v>
          </cell>
          <cell r="AC6">
            <v>43035</v>
          </cell>
          <cell r="AD6">
            <v>43119</v>
          </cell>
          <cell r="AE6">
            <v>43119</v>
          </cell>
          <cell r="AF6">
            <v>43108</v>
          </cell>
          <cell r="AL6">
            <v>43266</v>
          </cell>
          <cell r="AM6">
            <v>3</v>
          </cell>
          <cell r="AN6">
            <v>21</v>
          </cell>
          <cell r="AO6">
            <v>15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39</v>
          </cell>
          <cell r="BC6" t="str">
            <v>Lower Merion B4</v>
          </cell>
          <cell r="BD6">
            <v>6.9055944055944063E-2</v>
          </cell>
          <cell r="BE6">
            <v>0.48339160839160839</v>
          </cell>
          <cell r="BF6">
            <v>0.34527972027972026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0.89772727272727271</v>
          </cell>
          <cell r="BT6" t="str">
            <v>ULS</v>
          </cell>
          <cell r="BU6">
            <v>43266</v>
          </cell>
          <cell r="BV6">
            <v>0</v>
          </cell>
          <cell r="BW6">
            <v>0</v>
          </cell>
          <cell r="BX6">
            <v>0</v>
          </cell>
          <cell r="BY6">
            <v>15</v>
          </cell>
          <cell r="BZ6">
            <v>15</v>
          </cell>
          <cell r="CA6">
            <v>20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50</v>
          </cell>
          <cell r="CL6" t="str">
            <v>Lower Merion B4</v>
          </cell>
          <cell r="CM6">
            <v>0</v>
          </cell>
          <cell r="CN6">
            <v>0</v>
          </cell>
          <cell r="CO6">
            <v>0</v>
          </cell>
          <cell r="CP6">
            <v>19.5</v>
          </cell>
          <cell r="CQ6">
            <v>19.5</v>
          </cell>
          <cell r="CR6">
            <v>26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65</v>
          </cell>
          <cell r="DC6" t="str">
            <v>ULS</v>
          </cell>
          <cell r="DD6">
            <v>43266</v>
          </cell>
          <cell r="DE6" t="str">
            <v>Lower Merion B4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0.51193181818181821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0.51193181818181821</v>
          </cell>
          <cell r="DT6" t="str">
            <v>ULS</v>
          </cell>
          <cell r="DU6">
            <v>43266</v>
          </cell>
        </row>
        <row r="7">
          <cell r="A7" t="str">
            <v>08173925</v>
          </cell>
          <cell r="B7" t="str">
            <v>• Cynwynd Rd from Montgomery Ave to Bala Ave
• Concord Cr from Cynwyd Rd to Cul-de-sac</v>
          </cell>
          <cell r="C7" t="str">
            <v>AGIMP</v>
          </cell>
          <cell r="D7" t="str">
            <v>Lower Merion B5</v>
          </cell>
          <cell r="E7">
            <v>43040</v>
          </cell>
          <cell r="F7">
            <v>43074</v>
          </cell>
          <cell r="G7">
            <v>43096</v>
          </cell>
          <cell r="H7">
            <v>43108</v>
          </cell>
          <cell r="I7">
            <v>43125</v>
          </cell>
          <cell r="J7">
            <v>43235</v>
          </cell>
          <cell r="K7">
            <v>43070</v>
          </cell>
          <cell r="L7">
            <v>43091</v>
          </cell>
          <cell r="M7">
            <v>43096</v>
          </cell>
          <cell r="N7">
            <v>43108</v>
          </cell>
          <cell r="O7">
            <v>43125</v>
          </cell>
          <cell r="P7">
            <v>43154</v>
          </cell>
          <cell r="Q7">
            <v>1390</v>
          </cell>
          <cell r="R7">
            <v>1470</v>
          </cell>
          <cell r="S7">
            <v>0.94557823129251706</v>
          </cell>
          <cell r="T7">
            <v>23</v>
          </cell>
          <cell r="U7">
            <v>21</v>
          </cell>
          <cell r="V7">
            <v>1.0952380952380953</v>
          </cell>
          <cell r="W7">
            <v>1344</v>
          </cell>
          <cell r="X7">
            <v>1440</v>
          </cell>
          <cell r="Y7">
            <v>0.93333333333333335</v>
          </cell>
          <cell r="AA7">
            <v>0</v>
          </cell>
          <cell r="AB7">
            <v>0</v>
          </cell>
          <cell r="AC7">
            <v>43074</v>
          </cell>
          <cell r="AD7">
            <v>43096</v>
          </cell>
          <cell r="AE7">
            <v>43096</v>
          </cell>
          <cell r="AF7">
            <v>43115</v>
          </cell>
          <cell r="AG7">
            <v>43126</v>
          </cell>
          <cell r="AH7">
            <v>43146</v>
          </cell>
          <cell r="AI7">
            <v>43187</v>
          </cell>
          <cell r="AJ7">
            <v>43187</v>
          </cell>
          <cell r="AL7">
            <v>43266</v>
          </cell>
          <cell r="AM7">
            <v>0</v>
          </cell>
          <cell r="AN7">
            <v>0</v>
          </cell>
          <cell r="AO7">
            <v>15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15</v>
          </cell>
          <cell r="BC7" t="str">
            <v>Lower Merion B5</v>
          </cell>
          <cell r="BD7">
            <v>0</v>
          </cell>
          <cell r="BE7">
            <v>0</v>
          </cell>
          <cell r="BF7">
            <v>0.27840909090909088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0.27840909090909088</v>
          </cell>
          <cell r="BT7" t="str">
            <v>ULS</v>
          </cell>
          <cell r="BU7">
            <v>43266</v>
          </cell>
          <cell r="BV7">
            <v>0</v>
          </cell>
          <cell r="BW7">
            <v>0</v>
          </cell>
          <cell r="BX7">
            <v>0</v>
          </cell>
          <cell r="BY7">
            <v>14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14</v>
          </cell>
          <cell r="CL7" t="str">
            <v>Lower Merion B5</v>
          </cell>
          <cell r="CM7">
            <v>0</v>
          </cell>
          <cell r="CN7">
            <v>0</v>
          </cell>
          <cell r="CO7">
            <v>0</v>
          </cell>
          <cell r="CP7">
            <v>21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21</v>
          </cell>
          <cell r="DC7" t="str">
            <v>ULS</v>
          </cell>
          <cell r="DD7">
            <v>43266</v>
          </cell>
          <cell r="DE7" t="str">
            <v>Lower Merion B5</v>
          </cell>
          <cell r="DF7">
            <v>0</v>
          </cell>
          <cell r="DG7">
            <v>0</v>
          </cell>
          <cell r="DH7">
            <v>0.27272727272727271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0.27272727272727271</v>
          </cell>
          <cell r="DT7" t="str">
            <v>ULS</v>
          </cell>
          <cell r="DU7">
            <v>43266</v>
          </cell>
        </row>
        <row r="8">
          <cell r="A8" t="str">
            <v>08139028</v>
          </cell>
          <cell r="B8" t="str">
            <v>• Bryn Mawr Ave from Montgomery Ave to Bala Ave</v>
          </cell>
          <cell r="C8" t="str">
            <v>AGIMP</v>
          </cell>
          <cell r="D8" t="str">
            <v>Lower Merion B6</v>
          </cell>
          <cell r="E8">
            <v>43074</v>
          </cell>
          <cell r="F8">
            <v>43103</v>
          </cell>
          <cell r="G8">
            <v>43103</v>
          </cell>
          <cell r="H8">
            <v>43125</v>
          </cell>
          <cell r="I8">
            <v>43147</v>
          </cell>
          <cell r="J8">
            <v>43235</v>
          </cell>
          <cell r="K8">
            <v>43091</v>
          </cell>
          <cell r="L8">
            <v>43108</v>
          </cell>
          <cell r="M8">
            <v>43103</v>
          </cell>
          <cell r="N8">
            <v>43125</v>
          </cell>
          <cell r="O8">
            <v>43143</v>
          </cell>
          <cell r="P8">
            <v>43154</v>
          </cell>
          <cell r="Q8">
            <v>1120</v>
          </cell>
          <cell r="R8">
            <v>1200</v>
          </cell>
          <cell r="S8">
            <v>0.93333333333333335</v>
          </cell>
          <cell r="T8">
            <v>29</v>
          </cell>
          <cell r="U8">
            <v>29</v>
          </cell>
          <cell r="V8">
            <v>1</v>
          </cell>
          <cell r="W8">
            <v>1062</v>
          </cell>
          <cell r="X8">
            <v>1200</v>
          </cell>
          <cell r="Y8">
            <v>0.88500000000000001</v>
          </cell>
          <cell r="AA8">
            <v>0</v>
          </cell>
          <cell r="AB8">
            <v>0</v>
          </cell>
          <cell r="AC8">
            <v>43091</v>
          </cell>
          <cell r="AD8">
            <v>43109</v>
          </cell>
          <cell r="AE8">
            <v>43122</v>
          </cell>
          <cell r="AF8">
            <v>43122</v>
          </cell>
          <cell r="AG8">
            <v>43140</v>
          </cell>
          <cell r="AH8">
            <v>43148</v>
          </cell>
          <cell r="AL8">
            <v>43266</v>
          </cell>
          <cell r="AM8">
            <v>0</v>
          </cell>
          <cell r="AN8">
            <v>0</v>
          </cell>
          <cell r="AO8">
            <v>6</v>
          </cell>
          <cell r="AP8">
            <v>6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12</v>
          </cell>
          <cell r="BC8" t="str">
            <v>Lower Merion B6</v>
          </cell>
          <cell r="BD8">
            <v>0</v>
          </cell>
          <cell r="BE8">
            <v>0</v>
          </cell>
          <cell r="BF8">
            <v>0.11363636363636363</v>
          </cell>
          <cell r="BG8">
            <v>0.11363636363636363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0.22727272727272727</v>
          </cell>
          <cell r="BT8" t="str">
            <v>ULS</v>
          </cell>
          <cell r="BU8">
            <v>43266</v>
          </cell>
          <cell r="BV8">
            <v>0</v>
          </cell>
          <cell r="BW8">
            <v>0</v>
          </cell>
          <cell r="BX8">
            <v>0</v>
          </cell>
          <cell r="BY8">
            <v>5</v>
          </cell>
          <cell r="BZ8">
            <v>8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13</v>
          </cell>
          <cell r="CL8" t="str">
            <v>Lower Merion B6</v>
          </cell>
          <cell r="CM8">
            <v>0</v>
          </cell>
          <cell r="CN8">
            <v>0</v>
          </cell>
          <cell r="CO8">
            <v>0</v>
          </cell>
          <cell r="CP8">
            <v>11.153846153846155</v>
          </cell>
          <cell r="CQ8">
            <v>17.846153846153847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29</v>
          </cell>
          <cell r="DC8" t="str">
            <v>ULS</v>
          </cell>
          <cell r="DD8">
            <v>43266</v>
          </cell>
          <cell r="DE8" t="str">
            <v>Lower Merion B6</v>
          </cell>
          <cell r="DF8">
            <v>0</v>
          </cell>
          <cell r="DG8">
            <v>0</v>
          </cell>
          <cell r="DH8">
            <v>0.22727272727272727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0.22727272727272727</v>
          </cell>
          <cell r="DT8" t="str">
            <v>ULS</v>
          </cell>
          <cell r="DU8">
            <v>43266</v>
          </cell>
        </row>
        <row r="9">
          <cell r="A9" t="str">
            <v>08101486
08303190
13555686
08275310</v>
          </cell>
          <cell r="B9" t="str">
            <v>• Bala Ave from Union Ave to Montgomery Ave
• Cynwynd Rd from Bala Ave to Union Ave
• Cynwynd Rd from Highland Ave to Bala Ave
• Heather Rd from Cynwynd Rd to Highland Ave
• Chestnut Ave from Bala Ave to Hazel La
• Hazel La from Chestnut Ave to Union Ave</v>
          </cell>
          <cell r="C9" t="str">
            <v>AGIMP</v>
          </cell>
          <cell r="D9" t="str">
            <v>Lower Merion B7</v>
          </cell>
          <cell r="E9">
            <v>43180</v>
          </cell>
          <cell r="F9">
            <v>43263</v>
          </cell>
          <cell r="G9">
            <v>43263</v>
          </cell>
          <cell r="H9">
            <v>43206</v>
          </cell>
          <cell r="I9">
            <v>43257</v>
          </cell>
          <cell r="J9">
            <v>43271</v>
          </cell>
          <cell r="K9">
            <v>43136</v>
          </cell>
          <cell r="L9">
            <v>43203</v>
          </cell>
          <cell r="M9">
            <v>43203</v>
          </cell>
          <cell r="N9">
            <v>43137</v>
          </cell>
          <cell r="O9">
            <v>43213</v>
          </cell>
          <cell r="P9">
            <v>43249</v>
          </cell>
          <cell r="Q9">
            <v>2433</v>
          </cell>
          <cell r="R9">
            <v>3430</v>
          </cell>
          <cell r="S9">
            <v>0.70932944606413995</v>
          </cell>
          <cell r="T9">
            <v>6</v>
          </cell>
          <cell r="U9">
            <v>74</v>
          </cell>
          <cell r="V9">
            <v>8.1081081081081086E-2</v>
          </cell>
          <cell r="W9">
            <v>475</v>
          </cell>
          <cell r="X9">
            <v>3249</v>
          </cell>
          <cell r="Y9">
            <v>0.14619883040935672</v>
          </cell>
          <cell r="AA9">
            <v>16</v>
          </cell>
          <cell r="AB9">
            <v>0</v>
          </cell>
          <cell r="AC9">
            <v>43136</v>
          </cell>
          <cell r="AF9">
            <v>43157</v>
          </cell>
          <cell r="AL9">
            <v>43266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15</v>
          </cell>
          <cell r="AR9">
            <v>20</v>
          </cell>
          <cell r="AS9">
            <v>10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45</v>
          </cell>
          <cell r="BC9" t="str">
            <v>Lower Merion B7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0.21654040404040403</v>
          </cell>
          <cell r="BI9">
            <v>0.28872053872053871</v>
          </cell>
          <cell r="BJ9">
            <v>0.14436026936026936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0.64962121212121204</v>
          </cell>
          <cell r="BT9" t="str">
            <v>ULS</v>
          </cell>
          <cell r="BU9">
            <v>43266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15</v>
          </cell>
          <cell r="CA9">
            <v>20</v>
          </cell>
          <cell r="CB9">
            <v>16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51</v>
          </cell>
          <cell r="CL9" t="str">
            <v>Lower Merion B7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21.764705882352942</v>
          </cell>
          <cell r="CR9">
            <v>29.019607843137255</v>
          </cell>
          <cell r="CS9">
            <v>23.215686274509803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74</v>
          </cell>
          <cell r="DC9" t="str">
            <v>ULS</v>
          </cell>
          <cell r="DD9">
            <v>43266</v>
          </cell>
          <cell r="DE9" t="str">
            <v>Lower Merion B7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0.61534090909090911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0.61534090909090911</v>
          </cell>
          <cell r="DT9" t="str">
            <v>ULS</v>
          </cell>
          <cell r="DU9">
            <v>43266</v>
          </cell>
        </row>
        <row r="10">
          <cell r="A10" t="str">
            <v>08092237
08092243</v>
          </cell>
          <cell r="B10" t="str">
            <v>• Montgomery Ave from Merion Rd to Old Lancaster Rd
• Montgomery Ave from Old Lancaster Rd to Bala Ave
• Parsons Ave from Montgomery Ave to S/O Levering Mill rd</v>
          </cell>
          <cell r="C10" t="str">
            <v>AGIMP</v>
          </cell>
          <cell r="D10" t="str">
            <v>Lower Merion C1</v>
          </cell>
          <cell r="E10">
            <v>43129</v>
          </cell>
          <cell r="F10">
            <v>43256</v>
          </cell>
          <cell r="G10">
            <v>43256</v>
          </cell>
          <cell r="H10">
            <v>43256</v>
          </cell>
          <cell r="I10">
            <v>43297</v>
          </cell>
          <cell r="J10">
            <v>43311</v>
          </cell>
          <cell r="K10">
            <v>43143</v>
          </cell>
          <cell r="L10">
            <v>43283</v>
          </cell>
          <cell r="M10">
            <v>43283</v>
          </cell>
          <cell r="N10">
            <v>43283</v>
          </cell>
          <cell r="O10">
            <v>43311</v>
          </cell>
          <cell r="P10">
            <v>43318</v>
          </cell>
          <cell r="Q10">
            <v>479</v>
          </cell>
          <cell r="R10">
            <v>5615</v>
          </cell>
          <cell r="S10">
            <v>8.5307212822796089E-2</v>
          </cell>
          <cell r="T10">
            <v>18</v>
          </cell>
          <cell r="U10">
            <v>80</v>
          </cell>
          <cell r="V10">
            <v>0.22500000000000001</v>
          </cell>
          <cell r="X10">
            <v>5413</v>
          </cell>
          <cell r="Y10">
            <v>0</v>
          </cell>
          <cell r="AA10">
            <v>0</v>
          </cell>
          <cell r="AB10">
            <v>0</v>
          </cell>
          <cell r="AC10">
            <v>43150</v>
          </cell>
          <cell r="AF10">
            <v>43185</v>
          </cell>
          <cell r="AL10">
            <v>43266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13</v>
          </cell>
          <cell r="AR10">
            <v>20</v>
          </cell>
          <cell r="AS10">
            <v>20</v>
          </cell>
          <cell r="AT10">
            <v>22</v>
          </cell>
          <cell r="AU10">
            <v>21</v>
          </cell>
          <cell r="AV10">
            <v>1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97</v>
          </cell>
          <cell r="BC10" t="str">
            <v>Lower Merion C1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0.14252382068103717</v>
          </cell>
          <cell r="BI10">
            <v>0.21926741643236486</v>
          </cell>
          <cell r="BJ10">
            <v>0.21926741643236486</v>
          </cell>
          <cell r="BK10">
            <v>0.24119415807560138</v>
          </cell>
          <cell r="BL10">
            <v>0.23023078725398313</v>
          </cell>
          <cell r="BM10">
            <v>1.0963370821618244E-2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1.0634469696969695</v>
          </cell>
          <cell r="BT10" t="str">
            <v>ULS</v>
          </cell>
          <cell r="BU10">
            <v>43266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21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21</v>
          </cell>
          <cell r="CL10" t="str">
            <v>Lower Merion C1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80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80</v>
          </cell>
          <cell r="DC10" t="str">
            <v>ULS</v>
          </cell>
          <cell r="DD10">
            <v>43266</v>
          </cell>
          <cell r="DE10" t="str">
            <v>Lower Merion C1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1.0251893939393939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1.0251893939393939</v>
          </cell>
          <cell r="DT10" t="str">
            <v>ULS</v>
          </cell>
          <cell r="DU10">
            <v>43266</v>
          </cell>
        </row>
        <row r="11">
          <cell r="A11" t="str">
            <v>08089520</v>
          </cell>
          <cell r="B11" t="str">
            <v>• Winding Way from Montgomery Ave to Harwood Rd
• Academey Cr from Winding Way to S/O Bowman Ave</v>
          </cell>
          <cell r="C11" t="str">
            <v>AGIMP</v>
          </cell>
          <cell r="D11" t="str">
            <v>Lower Merion C2</v>
          </cell>
          <cell r="E11">
            <v>43160</v>
          </cell>
          <cell r="F11">
            <v>43185</v>
          </cell>
          <cell r="G11">
            <v>43185</v>
          </cell>
          <cell r="H11">
            <v>43185</v>
          </cell>
          <cell r="I11">
            <v>43192</v>
          </cell>
          <cell r="J11">
            <v>43220</v>
          </cell>
          <cell r="K11">
            <v>43124</v>
          </cell>
          <cell r="L11">
            <v>43140</v>
          </cell>
          <cell r="M11">
            <v>43144</v>
          </cell>
          <cell r="N11">
            <v>43157</v>
          </cell>
          <cell r="O11">
            <v>43161</v>
          </cell>
          <cell r="P11">
            <v>43180</v>
          </cell>
          <cell r="Q11">
            <v>1215</v>
          </cell>
          <cell r="R11">
            <v>1260</v>
          </cell>
          <cell r="S11">
            <v>0.9642857142857143</v>
          </cell>
          <cell r="T11">
            <v>10</v>
          </cell>
          <cell r="U11">
            <v>10</v>
          </cell>
          <cell r="V11">
            <v>1</v>
          </cell>
          <cell r="W11">
            <v>1170</v>
          </cell>
          <cell r="X11">
            <v>1170</v>
          </cell>
          <cell r="Y11">
            <v>1</v>
          </cell>
          <cell r="Z11">
            <v>40</v>
          </cell>
          <cell r="AA11">
            <v>80</v>
          </cell>
          <cell r="AB11">
            <v>0.5</v>
          </cell>
          <cell r="AC11">
            <v>43124</v>
          </cell>
          <cell r="AD11">
            <v>43140</v>
          </cell>
          <cell r="AE11">
            <v>43144</v>
          </cell>
          <cell r="AF11">
            <v>43157</v>
          </cell>
          <cell r="AG11">
            <v>43161</v>
          </cell>
          <cell r="AH11">
            <v>43179</v>
          </cell>
          <cell r="AL11">
            <v>43266</v>
          </cell>
          <cell r="AM11">
            <v>0</v>
          </cell>
          <cell r="AN11">
            <v>0</v>
          </cell>
          <cell r="AO11">
            <v>0</v>
          </cell>
          <cell r="AP11">
            <v>6</v>
          </cell>
          <cell r="AQ11">
            <v>7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13</v>
          </cell>
          <cell r="BC11" t="str">
            <v>Lower Merion C2</v>
          </cell>
          <cell r="BD11">
            <v>0</v>
          </cell>
          <cell r="BE11">
            <v>0</v>
          </cell>
          <cell r="BF11">
            <v>0</v>
          </cell>
          <cell r="BG11">
            <v>0.11013986013986014</v>
          </cell>
          <cell r="BH11">
            <v>0.12849650349650349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0.23863636363636365</v>
          </cell>
          <cell r="BT11" t="str">
            <v>ULS</v>
          </cell>
          <cell r="BU11">
            <v>43266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3</v>
          </cell>
          <cell r="CA11">
            <v>2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5</v>
          </cell>
          <cell r="CL11" t="str">
            <v>Lower Merion C2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6</v>
          </cell>
          <cell r="CR11">
            <v>4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10</v>
          </cell>
          <cell r="DC11" t="str">
            <v>ULS</v>
          </cell>
          <cell r="DD11">
            <v>43266</v>
          </cell>
          <cell r="DE11" t="str">
            <v>Lower Merion C2</v>
          </cell>
          <cell r="DF11">
            <v>0</v>
          </cell>
          <cell r="DG11">
            <v>0</v>
          </cell>
          <cell r="DH11">
            <v>0</v>
          </cell>
          <cell r="DI11">
            <v>0.22159090909090909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0.22159090909090909</v>
          </cell>
          <cell r="DT11" t="str">
            <v>ULS</v>
          </cell>
          <cell r="DU11">
            <v>43266</v>
          </cell>
        </row>
        <row r="12">
          <cell r="A12" t="str">
            <v>08089522</v>
          </cell>
          <cell r="B12" t="str">
            <v>• Winding Way from Montgomery Ave to Merion Ave</v>
          </cell>
          <cell r="C12" t="str">
            <v>AGIMP</v>
          </cell>
          <cell r="D12" t="str">
            <v>Lower Merion C3</v>
          </cell>
          <cell r="E12">
            <v>43185</v>
          </cell>
          <cell r="F12">
            <v>43214</v>
          </cell>
          <cell r="G12">
            <v>43214</v>
          </cell>
          <cell r="H12">
            <v>43214</v>
          </cell>
          <cell r="I12">
            <v>43230</v>
          </cell>
          <cell r="J12">
            <v>43311</v>
          </cell>
          <cell r="K12">
            <v>43171</v>
          </cell>
          <cell r="L12">
            <v>43196</v>
          </cell>
          <cell r="M12">
            <v>43196</v>
          </cell>
          <cell r="N12">
            <v>43217</v>
          </cell>
          <cell r="O12">
            <v>43235</v>
          </cell>
          <cell r="P12">
            <v>43318</v>
          </cell>
          <cell r="Q12">
            <v>1480</v>
          </cell>
          <cell r="R12">
            <v>1530</v>
          </cell>
          <cell r="S12">
            <v>0.9673202614379085</v>
          </cell>
          <cell r="U12">
            <v>24</v>
          </cell>
          <cell r="V12">
            <v>0</v>
          </cell>
          <cell r="X12">
            <v>600</v>
          </cell>
          <cell r="Y12">
            <v>0</v>
          </cell>
          <cell r="AA12">
            <v>1020</v>
          </cell>
          <cell r="AB12">
            <v>0</v>
          </cell>
          <cell r="AC12">
            <v>43171</v>
          </cell>
          <cell r="AL12">
            <v>43266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15</v>
          </cell>
          <cell r="AS12">
            <v>5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20</v>
          </cell>
          <cell r="BC12" t="str">
            <v>Lower Merion C3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0.21732954545454544</v>
          </cell>
          <cell r="BJ12">
            <v>7.2443181818181823E-2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0.28977272727272729</v>
          </cell>
          <cell r="BT12" t="str">
            <v>ULS</v>
          </cell>
          <cell r="BU12">
            <v>43266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2</v>
          </cell>
          <cell r="CC12">
            <v>11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13</v>
          </cell>
          <cell r="CL12" t="str">
            <v>Lower Merion C3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3.6923076923076925</v>
          </cell>
          <cell r="CT12">
            <v>20.307692307692307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24</v>
          </cell>
          <cell r="DC12" t="str">
            <v>ULS</v>
          </cell>
          <cell r="DD12">
            <v>43266</v>
          </cell>
          <cell r="DE12" t="str">
            <v>Lower Merion C3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0.11363636363636363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0.11363636363636363</v>
          </cell>
          <cell r="DT12" t="str">
            <v>ULS</v>
          </cell>
          <cell r="DU12">
            <v>43266</v>
          </cell>
        </row>
        <row r="13">
          <cell r="A13" t="str">
            <v>08089523</v>
          </cell>
          <cell r="B13" t="str">
            <v>• Bowman Ave (N) from Montgomery Ave to Merion Rd</v>
          </cell>
          <cell r="C13" t="str">
            <v>AGIMP</v>
          </cell>
          <cell r="D13" t="str">
            <v>Lower Merion C4</v>
          </cell>
          <cell r="E13">
            <v>43214</v>
          </cell>
          <cell r="F13">
            <v>43249</v>
          </cell>
          <cell r="G13">
            <v>43249</v>
          </cell>
          <cell r="H13">
            <v>43249</v>
          </cell>
          <cell r="I13">
            <v>43270</v>
          </cell>
          <cell r="J13">
            <v>43311</v>
          </cell>
          <cell r="K13">
            <v>43146</v>
          </cell>
          <cell r="L13">
            <v>43171</v>
          </cell>
          <cell r="M13">
            <v>43171</v>
          </cell>
          <cell r="N13">
            <v>43196</v>
          </cell>
          <cell r="O13">
            <v>43217</v>
          </cell>
          <cell r="P13">
            <v>43318</v>
          </cell>
          <cell r="Q13">
            <v>1684</v>
          </cell>
          <cell r="R13">
            <v>1800</v>
          </cell>
          <cell r="S13">
            <v>0.93555555555555558</v>
          </cell>
          <cell r="U13">
            <v>31</v>
          </cell>
          <cell r="V13">
            <v>0</v>
          </cell>
          <cell r="X13">
            <v>1730</v>
          </cell>
          <cell r="Y13">
            <v>0</v>
          </cell>
          <cell r="AA13">
            <v>0</v>
          </cell>
          <cell r="AB13">
            <v>0</v>
          </cell>
          <cell r="AC13">
            <v>43146</v>
          </cell>
          <cell r="AD13">
            <v>43171</v>
          </cell>
          <cell r="AE13">
            <v>43171</v>
          </cell>
          <cell r="AL13">
            <v>43266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10</v>
          </cell>
          <cell r="AR13">
            <v>8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18</v>
          </cell>
          <cell r="BC13" t="str">
            <v>Lower Merion C4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0.18939393939393939</v>
          </cell>
          <cell r="BI13">
            <v>0.15151515151515152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0.34090909090909094</v>
          </cell>
          <cell r="BT13" t="str">
            <v>ULS</v>
          </cell>
          <cell r="BU13">
            <v>43266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16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16</v>
          </cell>
          <cell r="CL13" t="str">
            <v>Lower Merion C4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31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31</v>
          </cell>
          <cell r="DC13" t="str">
            <v>ULS</v>
          </cell>
          <cell r="DD13">
            <v>43266</v>
          </cell>
          <cell r="DE13" t="str">
            <v>Lower Merion C4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0.32765151515151514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0.32765151515151514</v>
          </cell>
          <cell r="DT13" t="str">
            <v>ULS</v>
          </cell>
          <cell r="DU13">
            <v>43266</v>
          </cell>
        </row>
        <row r="14">
          <cell r="A14" t="str">
            <v>14485721</v>
          </cell>
          <cell r="B14" t="str">
            <v xml:space="preserve">• Essex Ave from Haverford Ave to Montgomery Ave
• Wynnedale Ave from Dudley Ave to Cul-de-sac
• Shady La from Wynnedale Ave to Montgomery Ave
• Barrie Rd from Essex Ave to Cul-de-sac
• Stedney Pl from Essex Ave to Montgomery Ave
• Elm Ter from Essex Ave </v>
          </cell>
          <cell r="C14" t="str">
            <v>AGIMP</v>
          </cell>
          <cell r="D14" t="str">
            <v>Narberth A1</v>
          </cell>
          <cell r="E14">
            <v>43174</v>
          </cell>
          <cell r="F14">
            <v>43231</v>
          </cell>
          <cell r="G14">
            <v>43231</v>
          </cell>
          <cell r="H14">
            <v>43231</v>
          </cell>
          <cell r="I14">
            <v>43283</v>
          </cell>
          <cell r="J14">
            <v>43312</v>
          </cell>
          <cell r="K14">
            <v>43196</v>
          </cell>
          <cell r="L14">
            <v>43277</v>
          </cell>
          <cell r="M14">
            <v>43277</v>
          </cell>
          <cell r="N14">
            <v>43235</v>
          </cell>
          <cell r="O14">
            <v>43335</v>
          </cell>
          <cell r="P14">
            <v>43378</v>
          </cell>
          <cell r="R14">
            <v>5825</v>
          </cell>
          <cell r="S14">
            <v>0</v>
          </cell>
          <cell r="U14">
            <v>116</v>
          </cell>
          <cell r="V14">
            <v>0</v>
          </cell>
          <cell r="X14">
            <v>4659</v>
          </cell>
          <cell r="Y14">
            <v>0</v>
          </cell>
          <cell r="AA14">
            <v>0</v>
          </cell>
          <cell r="AB14">
            <v>0</v>
          </cell>
          <cell r="AL14">
            <v>43266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17</v>
          </cell>
          <cell r="AT14">
            <v>22</v>
          </cell>
          <cell r="AU14">
            <v>18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57</v>
          </cell>
          <cell r="BC14" t="str">
            <v>Narberth A1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0.3290304359383307</v>
          </cell>
          <cell r="BK14">
            <v>0.42580409356725146</v>
          </cell>
          <cell r="BL14">
            <v>0.3483851674641148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1.103219696969697</v>
          </cell>
          <cell r="BT14" t="str">
            <v>ULS</v>
          </cell>
          <cell r="BU14">
            <v>43266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13</v>
          </cell>
          <cell r="CD14">
            <v>21</v>
          </cell>
          <cell r="CE14">
            <v>20</v>
          </cell>
          <cell r="CF14">
            <v>17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71</v>
          </cell>
          <cell r="CL14" t="str">
            <v>Narberth A1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21.239436619718312</v>
          </cell>
          <cell r="CU14">
            <v>34.309859154929576</v>
          </cell>
          <cell r="CV14">
            <v>32.676056338028168</v>
          </cell>
          <cell r="CW14">
            <v>27.77464788732394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116</v>
          </cell>
          <cell r="DC14" t="str">
            <v>ULS</v>
          </cell>
          <cell r="DD14">
            <v>43266</v>
          </cell>
          <cell r="DE14" t="str">
            <v>Narberth A1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0.88238636363636369</v>
          </cell>
          <cell r="DQ14">
            <v>0</v>
          </cell>
          <cell r="DR14">
            <v>0</v>
          </cell>
          <cell r="DS14">
            <v>0.88238636363636369</v>
          </cell>
          <cell r="DT14" t="str">
            <v>ULS</v>
          </cell>
          <cell r="DU14">
            <v>43266</v>
          </cell>
        </row>
        <row r="15">
          <cell r="A15" t="str">
            <v>13600768
 08269596</v>
          </cell>
          <cell r="B15" t="str">
            <v>• Woodbine Ave from Montgomery Ave to Essex Ave
• Forrest Ave from Haverford Ave to Woodbine Ave</v>
          </cell>
          <cell r="C15" t="str">
            <v>AGIMP</v>
          </cell>
          <cell r="D15" t="str">
            <v>Narberth A2</v>
          </cell>
          <cell r="E15">
            <v>43294</v>
          </cell>
          <cell r="F15">
            <v>43336</v>
          </cell>
          <cell r="G15">
            <v>43336</v>
          </cell>
          <cell r="H15">
            <v>43313</v>
          </cell>
          <cell r="I15">
            <v>43368</v>
          </cell>
          <cell r="J15">
            <v>43382</v>
          </cell>
          <cell r="K15">
            <v>43215</v>
          </cell>
          <cell r="L15">
            <v>43258</v>
          </cell>
          <cell r="M15">
            <v>43258</v>
          </cell>
          <cell r="N15">
            <v>43236</v>
          </cell>
          <cell r="O15">
            <v>43328</v>
          </cell>
          <cell r="P15">
            <v>43378</v>
          </cell>
          <cell r="R15">
            <v>3330</v>
          </cell>
          <cell r="S15">
            <v>0</v>
          </cell>
          <cell r="U15">
            <v>100</v>
          </cell>
          <cell r="V15">
            <v>0</v>
          </cell>
          <cell r="X15">
            <v>2932</v>
          </cell>
          <cell r="Y15">
            <v>0</v>
          </cell>
          <cell r="AA15">
            <v>350</v>
          </cell>
          <cell r="AB15">
            <v>0</v>
          </cell>
          <cell r="AL15">
            <v>43266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4</v>
          </cell>
          <cell r="AT15">
            <v>22</v>
          </cell>
          <cell r="AU15">
            <v>5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31</v>
          </cell>
          <cell r="BC15" t="str">
            <v>Narberth A2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8.1378299120234601E-2</v>
          </cell>
          <cell r="BK15">
            <v>0.44758064516129037</v>
          </cell>
          <cell r="BL15">
            <v>0.10172287390029326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0.63068181818181823</v>
          </cell>
          <cell r="BT15" t="str">
            <v>ULS</v>
          </cell>
          <cell r="BU15">
            <v>43266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12</v>
          </cell>
          <cell r="CD15">
            <v>21</v>
          </cell>
          <cell r="CE15">
            <v>20</v>
          </cell>
          <cell r="CF15">
            <v>12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65</v>
          </cell>
          <cell r="CL15" t="str">
            <v>Narberth A2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18.461538461538463</v>
          </cell>
          <cell r="CU15">
            <v>32.307692307692307</v>
          </cell>
          <cell r="CV15">
            <v>30.76923076923077</v>
          </cell>
          <cell r="CW15">
            <v>18.461538461538463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100.00000000000001</v>
          </cell>
          <cell r="DC15" t="str">
            <v>ULS</v>
          </cell>
          <cell r="DD15">
            <v>43266</v>
          </cell>
          <cell r="DE15" t="str">
            <v>Narberth A2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0.5553030303030303</v>
          </cell>
          <cell r="DQ15">
            <v>0</v>
          </cell>
          <cell r="DR15">
            <v>0</v>
          </cell>
          <cell r="DS15">
            <v>0.5553030303030303</v>
          </cell>
          <cell r="DT15" t="str">
            <v>ULS</v>
          </cell>
          <cell r="DU15">
            <v>43266</v>
          </cell>
        </row>
        <row r="16">
          <cell r="A16" t="str">
            <v>14487070
08287021
08287043</v>
          </cell>
          <cell r="B16" t="str">
            <v>• Iona Ave from Lantwyn La to Montgomery Ave
• Meeting House La from Iona Ave to Montgomery Ave
• Williams Ave from Meeting House La to S/O Woodbine Ave</v>
          </cell>
          <cell r="C16" t="str">
            <v>AGIMP</v>
          </cell>
          <cell r="D16" t="str">
            <v>Narberth A3</v>
          </cell>
          <cell r="E16">
            <v>43263</v>
          </cell>
          <cell r="F16">
            <v>43294</v>
          </cell>
          <cell r="G16">
            <v>43294</v>
          </cell>
          <cell r="H16">
            <v>43294</v>
          </cell>
          <cell r="I16">
            <v>43339</v>
          </cell>
          <cell r="J16">
            <v>43382</v>
          </cell>
          <cell r="K16">
            <v>43258</v>
          </cell>
          <cell r="L16">
            <v>43291</v>
          </cell>
          <cell r="M16">
            <v>43291</v>
          </cell>
          <cell r="N16">
            <v>43291</v>
          </cell>
          <cell r="O16">
            <v>43350</v>
          </cell>
          <cell r="P16">
            <v>43378</v>
          </cell>
          <cell r="R16">
            <v>1900</v>
          </cell>
          <cell r="S16">
            <v>0</v>
          </cell>
          <cell r="U16">
            <v>69</v>
          </cell>
          <cell r="V16">
            <v>0</v>
          </cell>
          <cell r="X16">
            <v>2275</v>
          </cell>
          <cell r="Y16">
            <v>0</v>
          </cell>
          <cell r="AA16">
            <v>0</v>
          </cell>
          <cell r="AB16">
            <v>0</v>
          </cell>
          <cell r="AL16">
            <v>43266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17</v>
          </cell>
          <cell r="AV16">
            <v>7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24</v>
          </cell>
          <cell r="BC16" t="str">
            <v>Narberth A3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0.2548926767676768</v>
          </cell>
          <cell r="BM16">
            <v>0.10495580808080809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0.35984848484848486</v>
          </cell>
          <cell r="BT16" t="str">
            <v>ULS</v>
          </cell>
          <cell r="BU16">
            <v>43266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16</v>
          </cell>
          <cell r="CF16">
            <v>22</v>
          </cell>
          <cell r="CG16">
            <v>5</v>
          </cell>
          <cell r="CH16">
            <v>0</v>
          </cell>
          <cell r="CI16">
            <v>0</v>
          </cell>
          <cell r="CJ16">
            <v>0</v>
          </cell>
          <cell r="CK16">
            <v>43</v>
          </cell>
          <cell r="CL16" t="str">
            <v>Narberth A3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25.674418604651162</v>
          </cell>
          <cell r="CW16">
            <v>35.302325581395351</v>
          </cell>
          <cell r="CX16">
            <v>8.0232558139534884</v>
          </cell>
          <cell r="CY16">
            <v>0</v>
          </cell>
          <cell r="CZ16">
            <v>0</v>
          </cell>
          <cell r="DA16">
            <v>0</v>
          </cell>
          <cell r="DB16">
            <v>69</v>
          </cell>
          <cell r="DC16" t="str">
            <v>ULS</v>
          </cell>
          <cell r="DD16">
            <v>43266</v>
          </cell>
          <cell r="DE16" t="str">
            <v>Narberth A3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0.4308712121212121</v>
          </cell>
          <cell r="DQ16">
            <v>0</v>
          </cell>
          <cell r="DR16">
            <v>0</v>
          </cell>
          <cell r="DS16">
            <v>0.4308712121212121</v>
          </cell>
          <cell r="DT16" t="str">
            <v>ULS</v>
          </cell>
          <cell r="DU16">
            <v>43266</v>
          </cell>
        </row>
        <row r="17">
          <cell r="A17" t="str">
            <v>14231047</v>
          </cell>
          <cell r="B17" t="str">
            <v>• Hampden Ave from Haverford Rd to N/O Woodbine Ave</v>
          </cell>
          <cell r="C17" t="str">
            <v>AGIMP</v>
          </cell>
          <cell r="D17" t="str">
            <v>Narberth A4</v>
          </cell>
          <cell r="E17">
            <v>43336</v>
          </cell>
          <cell r="F17">
            <v>43362</v>
          </cell>
          <cell r="G17">
            <v>43362</v>
          </cell>
          <cell r="H17">
            <v>43362</v>
          </cell>
          <cell r="I17">
            <v>43397</v>
          </cell>
          <cell r="J17">
            <v>43404</v>
          </cell>
          <cell r="K17">
            <v>43192</v>
          </cell>
          <cell r="L17">
            <v>43215</v>
          </cell>
          <cell r="M17">
            <v>43215</v>
          </cell>
          <cell r="N17">
            <v>43215</v>
          </cell>
          <cell r="O17">
            <v>43263</v>
          </cell>
          <cell r="P17">
            <v>43378</v>
          </cell>
          <cell r="R17">
            <v>1500</v>
          </cell>
          <cell r="S17">
            <v>0</v>
          </cell>
          <cell r="U17">
            <v>54</v>
          </cell>
          <cell r="V17">
            <v>0</v>
          </cell>
          <cell r="X17">
            <v>1511</v>
          </cell>
          <cell r="Y17">
            <v>0</v>
          </cell>
          <cell r="AA17">
            <v>0</v>
          </cell>
          <cell r="AB17">
            <v>0</v>
          </cell>
          <cell r="AL17">
            <v>43266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18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18</v>
          </cell>
          <cell r="BC17" t="str">
            <v>Narberth A4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0.28409090909090912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0.28409090909090912</v>
          </cell>
          <cell r="BT17" t="str">
            <v>ULS</v>
          </cell>
          <cell r="BU17">
            <v>43266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4</v>
          </cell>
          <cell r="CC17">
            <v>22</v>
          </cell>
          <cell r="CD17">
            <v>8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34</v>
          </cell>
          <cell r="CL17" t="str">
            <v>Narberth A4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6.3529411764705879</v>
          </cell>
          <cell r="CT17">
            <v>34.941176470588239</v>
          </cell>
          <cell r="CU17">
            <v>12.705882352941176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54</v>
          </cell>
          <cell r="DC17" t="str">
            <v>ULS</v>
          </cell>
          <cell r="DD17">
            <v>43266</v>
          </cell>
          <cell r="DE17" t="str">
            <v>Narberth A4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0.28617424242424244</v>
          </cell>
          <cell r="DQ17">
            <v>0</v>
          </cell>
          <cell r="DR17">
            <v>0</v>
          </cell>
          <cell r="DS17">
            <v>0.28617424242424244</v>
          </cell>
          <cell r="DT17" t="str">
            <v>ULS</v>
          </cell>
          <cell r="DU17">
            <v>43266</v>
          </cell>
        </row>
        <row r="18">
          <cell r="A18" t="str">
            <v>08251645</v>
          </cell>
          <cell r="B18" t="str">
            <v>• Grayling Ave from Woodbine Ave to Price Ave</v>
          </cell>
          <cell r="C18" t="str">
            <v>AGIMP</v>
          </cell>
          <cell r="D18" t="str">
            <v>Narberth A5</v>
          </cell>
          <cell r="E18">
            <v>43362</v>
          </cell>
          <cell r="F18">
            <v>43370</v>
          </cell>
          <cell r="G18">
            <v>43370</v>
          </cell>
          <cell r="H18">
            <v>43370</v>
          </cell>
          <cell r="I18">
            <v>43383</v>
          </cell>
          <cell r="J18">
            <v>43404</v>
          </cell>
          <cell r="K18">
            <v>43291</v>
          </cell>
          <cell r="L18">
            <v>43299</v>
          </cell>
          <cell r="M18">
            <v>43299</v>
          </cell>
          <cell r="N18">
            <v>43299</v>
          </cell>
          <cell r="O18">
            <v>43315</v>
          </cell>
          <cell r="P18">
            <v>43378</v>
          </cell>
          <cell r="R18">
            <v>515</v>
          </cell>
          <cell r="S18">
            <v>0</v>
          </cell>
          <cell r="U18">
            <v>20</v>
          </cell>
          <cell r="V18">
            <v>0</v>
          </cell>
          <cell r="X18">
            <v>513.5</v>
          </cell>
          <cell r="Y18">
            <v>0</v>
          </cell>
          <cell r="AA18">
            <v>0</v>
          </cell>
          <cell r="AB18">
            <v>0</v>
          </cell>
          <cell r="AL18">
            <v>43266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7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7</v>
          </cell>
          <cell r="BC18" t="str">
            <v>Narberth A5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9.7537878787878785E-2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9.7537878787878785E-2</v>
          </cell>
          <cell r="BT18" t="str">
            <v>ULS</v>
          </cell>
          <cell r="BU18">
            <v>43266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10</v>
          </cell>
          <cell r="CF18">
            <v>3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13</v>
          </cell>
          <cell r="CL18" t="str">
            <v>Narberth A5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15.384615384615385</v>
          </cell>
          <cell r="CW18">
            <v>4.6153846153846159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20</v>
          </cell>
          <cell r="DC18" t="str">
            <v>ULS</v>
          </cell>
          <cell r="DD18">
            <v>43266</v>
          </cell>
          <cell r="DE18" t="str">
            <v>Narberth A5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9.7253787878787884E-2</v>
          </cell>
          <cell r="DQ18">
            <v>0</v>
          </cell>
          <cell r="DR18">
            <v>0</v>
          </cell>
          <cell r="DS18">
            <v>9.7253787878787884E-2</v>
          </cell>
          <cell r="DT18" t="str">
            <v>ULS</v>
          </cell>
          <cell r="DU18">
            <v>43266</v>
          </cell>
        </row>
        <row r="19">
          <cell r="A19" t="str">
            <v>13701548
08263261
08263244
08261074
14493661</v>
          </cell>
          <cell r="B19" t="str">
            <v>• Narberth Ave from Montgomery Ave to Haverford Ave
• Price Ave from Narberth Ave to Grayling Ave
• Price Ave from Essex Ave to Narberth Ave
• Wayne Ave from Narberth Ave to Essex Ave
• Sabine Ave from Essex Ave to Montgomery Ave</v>
          </cell>
          <cell r="C19" t="str">
            <v>AGIMP</v>
          </cell>
          <cell r="D19" t="str">
            <v>Narberth A6</v>
          </cell>
          <cell r="E19">
            <v>43231</v>
          </cell>
          <cell r="F19">
            <v>43283</v>
          </cell>
          <cell r="G19">
            <v>43283</v>
          </cell>
          <cell r="H19">
            <v>43283</v>
          </cell>
          <cell r="I19">
            <v>43335</v>
          </cell>
          <cell r="J19">
            <v>43404</v>
          </cell>
          <cell r="K19">
            <v>43277</v>
          </cell>
          <cell r="L19">
            <v>43347</v>
          </cell>
          <cell r="M19">
            <v>43347</v>
          </cell>
          <cell r="N19">
            <v>43311</v>
          </cell>
          <cell r="O19">
            <v>43363</v>
          </cell>
          <cell r="P19">
            <v>43378</v>
          </cell>
          <cell r="R19">
            <v>4917</v>
          </cell>
          <cell r="S19">
            <v>0</v>
          </cell>
          <cell r="T19">
            <v>4</v>
          </cell>
          <cell r="U19">
            <v>76</v>
          </cell>
          <cell r="V19">
            <v>5.2631578947368418E-2</v>
          </cell>
          <cell r="X19">
            <v>4551</v>
          </cell>
          <cell r="Y19">
            <v>0</v>
          </cell>
          <cell r="AA19">
            <v>0</v>
          </cell>
          <cell r="AB19">
            <v>0</v>
          </cell>
          <cell r="AF19">
            <v>43189</v>
          </cell>
          <cell r="AL19">
            <v>43266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4</v>
          </cell>
          <cell r="AV19">
            <v>20</v>
          </cell>
          <cell r="AW19">
            <v>22</v>
          </cell>
          <cell r="AX19">
            <v>2</v>
          </cell>
          <cell r="AY19">
            <v>0</v>
          </cell>
          <cell r="AZ19">
            <v>0</v>
          </cell>
          <cell r="BA19">
            <v>0</v>
          </cell>
          <cell r="BB19">
            <v>48</v>
          </cell>
          <cell r="BC19" t="str">
            <v>Narberth A6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7.7604166666666669E-2</v>
          </cell>
          <cell r="BM19">
            <v>0.38802083333333331</v>
          </cell>
          <cell r="BN19">
            <v>0.42682291666666666</v>
          </cell>
          <cell r="BO19">
            <v>3.8802083333333334E-2</v>
          </cell>
          <cell r="BP19">
            <v>0</v>
          </cell>
          <cell r="BQ19">
            <v>0</v>
          </cell>
          <cell r="BR19">
            <v>0</v>
          </cell>
          <cell r="BS19">
            <v>0.93124999999999991</v>
          </cell>
          <cell r="BT19" t="str">
            <v>ULS</v>
          </cell>
          <cell r="BU19">
            <v>43266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2</v>
          </cell>
          <cell r="CF19">
            <v>22</v>
          </cell>
          <cell r="CG19">
            <v>14</v>
          </cell>
          <cell r="CH19">
            <v>0</v>
          </cell>
          <cell r="CI19">
            <v>0</v>
          </cell>
          <cell r="CJ19">
            <v>0</v>
          </cell>
          <cell r="CK19">
            <v>38</v>
          </cell>
          <cell r="CL19" t="str">
            <v>Narberth A6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4</v>
          </cell>
          <cell r="CW19">
            <v>44</v>
          </cell>
          <cell r="CX19">
            <v>28</v>
          </cell>
          <cell r="CY19">
            <v>0</v>
          </cell>
          <cell r="CZ19">
            <v>0</v>
          </cell>
          <cell r="DA19">
            <v>0</v>
          </cell>
          <cell r="DB19">
            <v>76</v>
          </cell>
          <cell r="DC19" t="str">
            <v>ULS</v>
          </cell>
          <cell r="DD19">
            <v>43266</v>
          </cell>
          <cell r="DE19" t="str">
            <v>Narberth A6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0.86193181818181819</v>
          </cell>
          <cell r="DQ19">
            <v>0</v>
          </cell>
          <cell r="DR19">
            <v>0</v>
          </cell>
          <cell r="DS19">
            <v>0.86193181818181819</v>
          </cell>
          <cell r="DT19" t="str">
            <v>ULS</v>
          </cell>
          <cell r="DU19">
            <v>43266</v>
          </cell>
        </row>
        <row r="20">
          <cell r="A20" t="str">
            <v>14495405</v>
          </cell>
          <cell r="B20" t="str">
            <v>• Haverford Ave from N Wynnewood Ave to Montgomery Ave</v>
          </cell>
          <cell r="C20" t="str">
            <v>AGIMP</v>
          </cell>
          <cell r="D20" t="str">
            <v>Narberth A7</v>
          </cell>
          <cell r="E20">
            <v>43376</v>
          </cell>
          <cell r="F20">
            <v>43404</v>
          </cell>
          <cell r="G20">
            <v>43404</v>
          </cell>
          <cell r="H20">
            <v>43404</v>
          </cell>
          <cell r="I20">
            <v>43404</v>
          </cell>
          <cell r="J20">
            <v>43404</v>
          </cell>
          <cell r="K20">
            <v>43350</v>
          </cell>
          <cell r="L20">
            <v>43378</v>
          </cell>
          <cell r="M20">
            <v>43378</v>
          </cell>
          <cell r="N20">
            <v>43378</v>
          </cell>
          <cell r="O20">
            <v>43378</v>
          </cell>
          <cell r="P20">
            <v>43378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X20">
            <v>6420</v>
          </cell>
          <cell r="Y20">
            <v>0</v>
          </cell>
          <cell r="AA20">
            <v>0</v>
          </cell>
          <cell r="AB20">
            <v>0</v>
          </cell>
          <cell r="AL20">
            <v>43266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16</v>
          </cell>
          <cell r="AY20">
            <v>5</v>
          </cell>
          <cell r="AZ20">
            <v>0</v>
          </cell>
          <cell r="BA20">
            <v>0</v>
          </cell>
          <cell r="BB20">
            <v>21</v>
          </cell>
          <cell r="BC20" t="str">
            <v>Narberth A7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 t="str">
            <v>ULS</v>
          </cell>
          <cell r="BU20">
            <v>43266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1</v>
          </cell>
          <cell r="CL20" t="str">
            <v>Narberth A7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 t="str">
            <v>ULS</v>
          </cell>
          <cell r="DD20">
            <v>43266</v>
          </cell>
          <cell r="DE20" t="str">
            <v>Narberth A7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1.2159090909090908</v>
          </cell>
          <cell r="DQ20">
            <v>0</v>
          </cell>
          <cell r="DR20">
            <v>0</v>
          </cell>
          <cell r="DS20">
            <v>1.2159090909090908</v>
          </cell>
          <cell r="DT20" t="str">
            <v>ULS</v>
          </cell>
          <cell r="DU20">
            <v>43266</v>
          </cell>
        </row>
        <row r="21">
          <cell r="A21" t="str">
            <v>13946259</v>
          </cell>
          <cell r="B21" t="str">
            <v>• Wynnewood Ave at Woodside</v>
          </cell>
          <cell r="C21" t="str">
            <v>AGIMP</v>
          </cell>
          <cell r="D21" t="str">
            <v>Narberth T1</v>
          </cell>
          <cell r="K21">
            <v>43269</v>
          </cell>
          <cell r="L21">
            <v>43287</v>
          </cell>
          <cell r="M21">
            <v>43342</v>
          </cell>
          <cell r="N21">
            <v>43287</v>
          </cell>
          <cell r="O21">
            <v>43287</v>
          </cell>
          <cell r="R21">
            <v>274</v>
          </cell>
          <cell r="S21">
            <v>0</v>
          </cell>
          <cell r="U21">
            <v>0</v>
          </cell>
          <cell r="V21">
            <v>0</v>
          </cell>
          <cell r="X21">
            <v>274</v>
          </cell>
          <cell r="Y21">
            <v>0</v>
          </cell>
          <cell r="AA21">
            <v>0</v>
          </cell>
          <cell r="AB21">
            <v>0</v>
          </cell>
          <cell r="AL21">
            <v>43266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10</v>
          </cell>
          <cell r="AV21">
            <v>5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15</v>
          </cell>
          <cell r="BC21" t="str">
            <v>Narberth T1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3.4595959595959597E-2</v>
          </cell>
          <cell r="BM21">
            <v>1.7297979797979798E-2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5.1893939393939395E-2</v>
          </cell>
          <cell r="BT21" t="str">
            <v>ULS</v>
          </cell>
          <cell r="BU21">
            <v>43266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1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1</v>
          </cell>
          <cell r="CL21" t="str">
            <v>Narberth T1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 t="str">
            <v>ULS</v>
          </cell>
          <cell r="DD21">
            <v>43266</v>
          </cell>
          <cell r="DE21" t="str">
            <v>Narberth T1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 t="str">
            <v>ULS</v>
          </cell>
          <cell r="DU21">
            <v>43266</v>
          </cell>
        </row>
        <row r="22">
          <cell r="A22" t="str">
            <v>13769935</v>
          </cell>
          <cell r="B22" t="str">
            <v>• Wynnewood Rd from Woodside Ave to N Wynnewood Ave</v>
          </cell>
          <cell r="C22" t="str">
            <v>AGIMP</v>
          </cell>
          <cell r="D22" t="str">
            <v>Narberth T2</v>
          </cell>
          <cell r="K22">
            <v>43288</v>
          </cell>
          <cell r="L22">
            <v>43339</v>
          </cell>
          <cell r="M22">
            <v>43342</v>
          </cell>
          <cell r="N22">
            <v>43342</v>
          </cell>
          <cell r="O22">
            <v>43342</v>
          </cell>
          <cell r="R22">
            <v>900</v>
          </cell>
          <cell r="S22">
            <v>0</v>
          </cell>
          <cell r="U22">
            <v>0</v>
          </cell>
          <cell r="V22">
            <v>0</v>
          </cell>
          <cell r="X22">
            <v>0</v>
          </cell>
          <cell r="Y22">
            <v>0</v>
          </cell>
          <cell r="AA22">
            <v>0</v>
          </cell>
          <cell r="AB22">
            <v>0</v>
          </cell>
          <cell r="AL22">
            <v>43266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17</v>
          </cell>
          <cell r="AW22">
            <v>19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36</v>
          </cell>
          <cell r="BC22" t="str">
            <v>Narberth T2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8.049242424242424E-2</v>
          </cell>
          <cell r="BN22">
            <v>8.9962121212121215E-2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0.17045454545454547</v>
          </cell>
          <cell r="BT22" t="str">
            <v>ULS</v>
          </cell>
          <cell r="BU22">
            <v>43266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1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1</v>
          </cell>
          <cell r="CL22" t="str">
            <v>Narberth T2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 t="str">
            <v>ULS</v>
          </cell>
          <cell r="DD22">
            <v>43266</v>
          </cell>
          <cell r="DE22" t="str">
            <v>Narberth T2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 t="str">
            <v>ULS</v>
          </cell>
          <cell r="DU22">
            <v>43266</v>
          </cell>
        </row>
        <row r="23">
          <cell r="A23" t="str">
            <v>14478056</v>
          </cell>
          <cell r="B23" t="str">
            <v>• Montgomery Ave from Huntingdon Pk to Kirkwood St
• Longstreth Ave from Montgomery Ave to Old Huntingdon Pk
• Huntingtodon Pk Shopping Plaza
• Huntingdon Pk from Old Huntingdon Pk to San Gabriel Ave</v>
          </cell>
          <cell r="C23" t="str">
            <v>AGIMP</v>
          </cell>
          <cell r="D23" t="str">
            <v>Abington B3</v>
          </cell>
          <cell r="E23">
            <v>43283</v>
          </cell>
          <cell r="F23">
            <v>43333</v>
          </cell>
          <cell r="G23">
            <v>43333</v>
          </cell>
          <cell r="H23">
            <v>43313</v>
          </cell>
          <cell r="I23">
            <v>43356</v>
          </cell>
          <cell r="J23">
            <v>43370</v>
          </cell>
          <cell r="K23">
            <v>43283</v>
          </cell>
          <cell r="L23">
            <v>43333</v>
          </cell>
          <cell r="M23">
            <v>43333</v>
          </cell>
          <cell r="N23">
            <v>43313</v>
          </cell>
          <cell r="O23">
            <v>43356</v>
          </cell>
          <cell r="P23">
            <v>43370</v>
          </cell>
          <cell r="R23">
            <v>3000</v>
          </cell>
          <cell r="S23">
            <v>0</v>
          </cell>
          <cell r="U23">
            <v>61</v>
          </cell>
          <cell r="V23">
            <v>0</v>
          </cell>
          <cell r="X23">
            <v>3265</v>
          </cell>
          <cell r="Y23">
            <v>0</v>
          </cell>
          <cell r="AA23">
            <v>1025</v>
          </cell>
          <cell r="AB23">
            <v>0</v>
          </cell>
          <cell r="AL23">
            <v>43266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20</v>
          </cell>
          <cell r="AW23">
            <v>15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35</v>
          </cell>
          <cell r="BC23" t="str">
            <v>Abington B3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0.32467532467532467</v>
          </cell>
          <cell r="BN23">
            <v>0.24350649350649348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0.56818181818181812</v>
          </cell>
          <cell r="BT23" t="str">
            <v>ULS</v>
          </cell>
          <cell r="BU23">
            <v>43266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22</v>
          </cell>
          <cell r="CG23">
            <v>9</v>
          </cell>
          <cell r="CH23">
            <v>0</v>
          </cell>
          <cell r="CI23">
            <v>0</v>
          </cell>
          <cell r="CJ23">
            <v>0</v>
          </cell>
          <cell r="CK23">
            <v>31</v>
          </cell>
          <cell r="CL23" t="str">
            <v>Abington B3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43.29032258064516</v>
          </cell>
          <cell r="CX23">
            <v>17.70967741935484</v>
          </cell>
          <cell r="CY23">
            <v>0</v>
          </cell>
          <cell r="CZ23">
            <v>0</v>
          </cell>
          <cell r="DA23">
            <v>0</v>
          </cell>
          <cell r="DB23">
            <v>61</v>
          </cell>
          <cell r="DC23" t="str">
            <v>ULS</v>
          </cell>
          <cell r="DD23">
            <v>43266</v>
          </cell>
          <cell r="DE23" t="str">
            <v>Abington B3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0.61837121212121215</v>
          </cell>
          <cell r="DP23">
            <v>0</v>
          </cell>
          <cell r="DQ23">
            <v>0</v>
          </cell>
          <cell r="DR23">
            <v>0</v>
          </cell>
          <cell r="DS23">
            <v>0.61837121212121215</v>
          </cell>
          <cell r="DT23" t="str">
            <v>ULS</v>
          </cell>
          <cell r="DU23">
            <v>43266</v>
          </cell>
        </row>
        <row r="24">
          <cell r="A24" t="str">
            <v>14487247</v>
          </cell>
          <cell r="B24" t="str">
            <v>• Los Angeles Ave from Gibson Ave to Montgomery Ave
• Pasadena Ave from Los Angeles Ave to Huntingdon Pk
• San Gabriel Ave from Los Angeles Ave to Huntingdon Pk</v>
          </cell>
          <cell r="C24" t="str">
            <v>AGIMP</v>
          </cell>
          <cell r="D24" t="str">
            <v>Abington B4</v>
          </cell>
          <cell r="E24">
            <v>43333</v>
          </cell>
          <cell r="F24">
            <v>43361</v>
          </cell>
          <cell r="G24">
            <v>43361</v>
          </cell>
          <cell r="H24">
            <v>43349</v>
          </cell>
          <cell r="I24">
            <v>43375</v>
          </cell>
          <cell r="J24">
            <v>43389</v>
          </cell>
          <cell r="K24">
            <v>43333</v>
          </cell>
          <cell r="L24">
            <v>43361</v>
          </cell>
          <cell r="M24">
            <v>43361</v>
          </cell>
          <cell r="N24">
            <v>43349</v>
          </cell>
          <cell r="O24">
            <v>43375</v>
          </cell>
          <cell r="P24">
            <v>43389</v>
          </cell>
          <cell r="R24">
            <v>1590</v>
          </cell>
          <cell r="S24">
            <v>0</v>
          </cell>
          <cell r="U24">
            <v>37</v>
          </cell>
          <cell r="V24">
            <v>0</v>
          </cell>
          <cell r="X24">
            <v>1270</v>
          </cell>
          <cell r="Y24">
            <v>0</v>
          </cell>
          <cell r="AA24">
            <v>270</v>
          </cell>
          <cell r="AB24">
            <v>0</v>
          </cell>
          <cell r="AL24">
            <v>43266</v>
          </cell>
          <cell r="BC24" t="str">
            <v>Abington B4</v>
          </cell>
          <cell r="CL24" t="str">
            <v>Abington B4</v>
          </cell>
          <cell r="DE24" t="str">
            <v>Abington B4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0.24053030303030304</v>
          </cell>
          <cell r="DQ24">
            <v>0</v>
          </cell>
          <cell r="DR24">
            <v>0</v>
          </cell>
        </row>
        <row r="25">
          <cell r="A25" t="str">
            <v>14487368</v>
          </cell>
          <cell r="B25" t="str">
            <v>• San Diego Ave from Los Angeles Ave to Huntingdon Pk
• Gibson Ave from Berkley Ave to Huntingdon Pk
• Berkley Ave from Los Angeles Ave to Huntingdon Pk</v>
          </cell>
          <cell r="C25" t="str">
            <v>AGIMP</v>
          </cell>
          <cell r="D25" t="str">
            <v>Abington B5</v>
          </cell>
          <cell r="E25">
            <v>43361</v>
          </cell>
          <cell r="F25">
            <v>43399</v>
          </cell>
          <cell r="G25">
            <v>43399</v>
          </cell>
          <cell r="H25">
            <v>43384</v>
          </cell>
          <cell r="I25">
            <v>43410</v>
          </cell>
          <cell r="J25">
            <v>43424</v>
          </cell>
          <cell r="K25">
            <v>43361</v>
          </cell>
          <cell r="L25">
            <v>43399</v>
          </cell>
          <cell r="M25">
            <v>43399</v>
          </cell>
          <cell r="N25">
            <v>43384</v>
          </cell>
          <cell r="O25">
            <v>43410</v>
          </cell>
          <cell r="P25">
            <v>43424</v>
          </cell>
          <cell r="R25">
            <v>2345</v>
          </cell>
          <cell r="S25">
            <v>0</v>
          </cell>
          <cell r="U25">
            <v>57</v>
          </cell>
          <cell r="V25">
            <v>0</v>
          </cell>
          <cell r="X25">
            <v>2115</v>
          </cell>
          <cell r="Y25">
            <v>0</v>
          </cell>
          <cell r="AA25">
            <v>0</v>
          </cell>
          <cell r="AB25">
            <v>0</v>
          </cell>
          <cell r="AL25">
            <v>43266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9</v>
          </cell>
          <cell r="AY25">
            <v>20</v>
          </cell>
          <cell r="AZ25">
            <v>0</v>
          </cell>
          <cell r="BA25">
            <v>0</v>
          </cell>
          <cell r="BB25">
            <v>29</v>
          </cell>
          <cell r="BC25" t="str">
            <v>Abington B5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0.13783307210031348</v>
          </cell>
          <cell r="BP25">
            <v>0.30629571577847442</v>
          </cell>
          <cell r="BQ25">
            <v>0</v>
          </cell>
          <cell r="BR25">
            <v>0</v>
          </cell>
          <cell r="BS25">
            <v>0.4441287878787879</v>
          </cell>
          <cell r="BT25" t="str">
            <v>ULS</v>
          </cell>
          <cell r="BU25">
            <v>43266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15</v>
          </cell>
          <cell r="CI25">
            <v>4</v>
          </cell>
          <cell r="CJ25">
            <v>0</v>
          </cell>
          <cell r="CK25">
            <v>19</v>
          </cell>
          <cell r="CL25" t="str">
            <v>Abington B5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45</v>
          </cell>
          <cell r="CZ25">
            <v>12</v>
          </cell>
          <cell r="DA25">
            <v>0</v>
          </cell>
          <cell r="DB25">
            <v>57</v>
          </cell>
          <cell r="DC25" t="str">
            <v>ULS</v>
          </cell>
          <cell r="DD25">
            <v>43266</v>
          </cell>
          <cell r="DE25" t="str">
            <v>Abington B5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0.40056818181818182</v>
          </cell>
          <cell r="DR25">
            <v>0</v>
          </cell>
          <cell r="DS25">
            <v>0.40056818181818182</v>
          </cell>
          <cell r="DT25" t="str">
            <v>ULS</v>
          </cell>
          <cell r="DU25">
            <v>43266</v>
          </cell>
        </row>
        <row r="26">
          <cell r="A26" t="str">
            <v>14626999</v>
          </cell>
          <cell r="B26" t="str">
            <v>• Paoli Pk from Pattison Ln to S/O Grubb Rd</v>
          </cell>
          <cell r="C26" t="str">
            <v>AGIMP</v>
          </cell>
          <cell r="D26" t="str">
            <v>Malvern Z11</v>
          </cell>
          <cell r="E26">
            <v>43171</v>
          </cell>
          <cell r="F26">
            <v>43255</v>
          </cell>
          <cell r="G26">
            <v>43276</v>
          </cell>
          <cell r="H26">
            <v>43276</v>
          </cell>
          <cell r="I26">
            <v>43301</v>
          </cell>
          <cell r="J26">
            <v>43315</v>
          </cell>
          <cell r="K26">
            <v>43185</v>
          </cell>
          <cell r="L26">
            <v>43269</v>
          </cell>
          <cell r="M26">
            <v>43291</v>
          </cell>
          <cell r="N26">
            <v>43291</v>
          </cell>
          <cell r="O26">
            <v>43315</v>
          </cell>
          <cell r="P26">
            <v>43329</v>
          </cell>
          <cell r="R26">
            <v>2910</v>
          </cell>
          <cell r="S26">
            <v>0</v>
          </cell>
          <cell r="U26">
            <v>18</v>
          </cell>
          <cell r="V26">
            <v>0</v>
          </cell>
          <cell r="X26">
            <v>2930</v>
          </cell>
          <cell r="Y26">
            <v>0</v>
          </cell>
          <cell r="AA26">
            <v>0</v>
          </cell>
          <cell r="AB26">
            <v>0</v>
          </cell>
          <cell r="AL26">
            <v>43266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5</v>
          </cell>
          <cell r="AS26">
            <v>20</v>
          </cell>
          <cell r="AT26">
            <v>22</v>
          </cell>
          <cell r="AU26">
            <v>12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59</v>
          </cell>
          <cell r="BC26" t="str">
            <v>Malvern Z11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4.6706471494607091E-2</v>
          </cell>
          <cell r="BJ26">
            <v>0.18682588597842836</v>
          </cell>
          <cell r="BK26">
            <v>0.20550847457627119</v>
          </cell>
          <cell r="BL26">
            <v>0.11209553158705703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0.55113636363636365</v>
          </cell>
          <cell r="BT26" t="str">
            <v>ULS</v>
          </cell>
          <cell r="BU26">
            <v>43266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16</v>
          </cell>
          <cell r="CF26">
            <v>3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19</v>
          </cell>
          <cell r="CL26" t="str">
            <v>Malvern Z11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15.157894736842104</v>
          </cell>
          <cell r="CW26">
            <v>2.8421052631578947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18</v>
          </cell>
          <cell r="DC26" t="str">
            <v>ULS</v>
          </cell>
          <cell r="DD26">
            <v>43266</v>
          </cell>
          <cell r="DE26" t="str">
            <v>Malvern Z11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0.55492424242424243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0.55492424242424243</v>
          </cell>
          <cell r="DT26" t="str">
            <v>ULS</v>
          </cell>
          <cell r="DU26">
            <v>43266</v>
          </cell>
        </row>
        <row r="27">
          <cell r="A27" t="str">
            <v>14627020</v>
          </cell>
          <cell r="B27" t="str">
            <v>• Paoli Pk from Sugartown Rd to E/O Callery Wy</v>
          </cell>
          <cell r="C27" t="str">
            <v>AGIMP</v>
          </cell>
          <cell r="D27" t="str">
            <v>Malvern Z12</v>
          </cell>
          <cell r="E27">
            <v>43276</v>
          </cell>
          <cell r="F27">
            <v>43327</v>
          </cell>
          <cell r="G27">
            <v>43356</v>
          </cell>
          <cell r="H27">
            <v>43356</v>
          </cell>
          <cell r="I27">
            <v>43363</v>
          </cell>
          <cell r="J27">
            <v>43377</v>
          </cell>
          <cell r="K27">
            <v>43291</v>
          </cell>
          <cell r="L27">
            <v>43341</v>
          </cell>
          <cell r="M27">
            <v>43370</v>
          </cell>
          <cell r="N27">
            <v>43370</v>
          </cell>
          <cell r="O27">
            <v>43377</v>
          </cell>
          <cell r="P27">
            <v>43391</v>
          </cell>
          <cell r="R27">
            <v>1830</v>
          </cell>
          <cell r="S27">
            <v>0</v>
          </cell>
          <cell r="U27">
            <v>5</v>
          </cell>
          <cell r="V27">
            <v>0</v>
          </cell>
          <cell r="X27">
            <v>1800</v>
          </cell>
          <cell r="Y27">
            <v>0</v>
          </cell>
          <cell r="AA27">
            <v>0</v>
          </cell>
          <cell r="AB27">
            <v>0</v>
          </cell>
          <cell r="AL27">
            <v>43266</v>
          </cell>
          <cell r="BC27" t="str">
            <v>Malvern Z12</v>
          </cell>
          <cell r="CL27" t="str">
            <v>Malvern Z12</v>
          </cell>
          <cell r="DE27" t="str">
            <v>Malvern Z12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0.34090909090909088</v>
          </cell>
          <cell r="DQ27">
            <v>0</v>
          </cell>
          <cell r="DR27">
            <v>0</v>
          </cell>
        </row>
        <row r="28">
          <cell r="A28" t="str">
            <v>14352682</v>
          </cell>
          <cell r="B28" t="str">
            <v>• Front St from Balligomingo Rd to Matsonford Rd</v>
          </cell>
          <cell r="C28" t="str">
            <v>BSOP</v>
          </cell>
          <cell r="D28" t="str">
            <v>West Conshohocken Z9</v>
          </cell>
          <cell r="E28">
            <v>43178</v>
          </cell>
          <cell r="F28">
            <v>43284</v>
          </cell>
          <cell r="G28">
            <v>43349</v>
          </cell>
          <cell r="H28">
            <v>43349</v>
          </cell>
          <cell r="I28">
            <v>43353</v>
          </cell>
          <cell r="J28">
            <v>43377</v>
          </cell>
          <cell r="K28">
            <v>43206</v>
          </cell>
          <cell r="L28">
            <v>43313</v>
          </cell>
          <cell r="M28">
            <v>43377</v>
          </cell>
          <cell r="N28">
            <v>43377</v>
          </cell>
          <cell r="O28">
            <v>43381</v>
          </cell>
          <cell r="P28">
            <v>43398</v>
          </cell>
          <cell r="R28">
            <v>2780</v>
          </cell>
          <cell r="S28">
            <v>0</v>
          </cell>
          <cell r="U28">
            <v>2</v>
          </cell>
          <cell r="V28">
            <v>0</v>
          </cell>
          <cell r="X28">
            <v>2450</v>
          </cell>
          <cell r="Y28">
            <v>0</v>
          </cell>
          <cell r="AA28">
            <v>0</v>
          </cell>
          <cell r="AB28">
            <v>0</v>
          </cell>
          <cell r="AL28">
            <v>43266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11</v>
          </cell>
          <cell r="AT28">
            <v>22</v>
          </cell>
          <cell r="AU28">
            <v>21</v>
          </cell>
          <cell r="AV28">
            <v>20</v>
          </cell>
          <cell r="AW28">
            <v>1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75</v>
          </cell>
          <cell r="BC28" t="str">
            <v>West Conshohocken Z9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7.722222222222222E-2</v>
          </cell>
          <cell r="BK28">
            <v>0.15444444444444444</v>
          </cell>
          <cell r="BL28">
            <v>0.14742424242424243</v>
          </cell>
          <cell r="BM28">
            <v>0.14040404040404042</v>
          </cell>
          <cell r="BN28">
            <v>7.0202020202020212E-3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0.52651515151515149</v>
          </cell>
          <cell r="BT28" t="str">
            <v>ULS</v>
          </cell>
          <cell r="BU28">
            <v>43266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3</v>
          </cell>
          <cell r="CI28">
            <v>0</v>
          </cell>
          <cell r="CJ28">
            <v>0</v>
          </cell>
          <cell r="CK28">
            <v>3</v>
          </cell>
          <cell r="CL28" t="str">
            <v>West Conshohocken Z9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2</v>
          </cell>
          <cell r="CZ28">
            <v>0</v>
          </cell>
          <cell r="DA28">
            <v>0</v>
          </cell>
          <cell r="DB28">
            <v>2</v>
          </cell>
          <cell r="DC28" t="str">
            <v>ULS</v>
          </cell>
          <cell r="DD28">
            <v>43266</v>
          </cell>
          <cell r="DE28" t="str">
            <v>West Conshohocken Z9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0.46401515151515149</v>
          </cell>
          <cell r="DQ28">
            <v>0</v>
          </cell>
          <cell r="DR28">
            <v>0</v>
          </cell>
          <cell r="DS28">
            <v>0.46401515151515149</v>
          </cell>
          <cell r="DT28" t="str">
            <v>ULS</v>
          </cell>
          <cell r="DU28">
            <v>43266</v>
          </cell>
        </row>
        <row r="29">
          <cell r="A29" t="str">
            <v>14718262</v>
          </cell>
          <cell r="B29" t="str">
            <v>• Randor Chester Rd from Conestoga Rd to Newtown Rd
• Newtown Rd from Conestoga Rd to Ayrshire Dr</v>
          </cell>
          <cell r="C29" t="str">
            <v>AGIMP</v>
          </cell>
          <cell r="D29" t="str">
            <v>Radnor X05</v>
          </cell>
          <cell r="E29">
            <v>43286</v>
          </cell>
          <cell r="F29">
            <v>43406</v>
          </cell>
          <cell r="G29">
            <v>43420</v>
          </cell>
          <cell r="H29">
            <v>43420</v>
          </cell>
          <cell r="I29">
            <v>43437</v>
          </cell>
          <cell r="J29">
            <v>43451</v>
          </cell>
          <cell r="K29">
            <v>43286</v>
          </cell>
          <cell r="L29">
            <v>43406</v>
          </cell>
          <cell r="M29">
            <v>43420</v>
          </cell>
          <cell r="N29">
            <v>43420</v>
          </cell>
          <cell r="O29">
            <v>43437</v>
          </cell>
          <cell r="P29">
            <v>43451</v>
          </cell>
          <cell r="R29">
            <v>6775</v>
          </cell>
          <cell r="S29">
            <v>0</v>
          </cell>
          <cell r="U29">
            <v>32</v>
          </cell>
          <cell r="V29">
            <v>0</v>
          </cell>
          <cell r="X29">
            <v>5280</v>
          </cell>
          <cell r="Y29">
            <v>0</v>
          </cell>
          <cell r="AA29">
            <v>0</v>
          </cell>
          <cell r="AB29">
            <v>0</v>
          </cell>
          <cell r="AL29">
            <v>43266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19</v>
          </cell>
          <cell r="AW29">
            <v>22</v>
          </cell>
          <cell r="AX29">
            <v>20</v>
          </cell>
          <cell r="AY29">
            <v>22</v>
          </cell>
          <cell r="AZ29">
            <v>2</v>
          </cell>
          <cell r="BA29">
            <v>0</v>
          </cell>
          <cell r="BB29">
            <v>85</v>
          </cell>
          <cell r="BC29" t="str">
            <v>Radnor X05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0.28682040998217473</v>
          </cell>
          <cell r="BN29">
            <v>0.33210784313725494</v>
          </cell>
          <cell r="BO29">
            <v>0.30191622103386806</v>
          </cell>
          <cell r="BP29">
            <v>0.33210784313725494</v>
          </cell>
          <cell r="BQ29">
            <v>3.0191622103386807E-2</v>
          </cell>
          <cell r="BR29">
            <v>0</v>
          </cell>
          <cell r="BS29">
            <v>1.2831439393939394</v>
          </cell>
          <cell r="BT29" t="str">
            <v>ULS</v>
          </cell>
          <cell r="BU29">
            <v>43266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11</v>
          </cell>
          <cell r="CJ29">
            <v>1</v>
          </cell>
          <cell r="CK29">
            <v>12</v>
          </cell>
          <cell r="CL29" t="str">
            <v>Radnor X05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29.333333333333332</v>
          </cell>
          <cell r="DA29">
            <v>2.6666666666666665</v>
          </cell>
          <cell r="DB29">
            <v>32</v>
          </cell>
          <cell r="DC29" t="str">
            <v>ULS</v>
          </cell>
          <cell r="DD29">
            <v>43266</v>
          </cell>
          <cell r="DE29" t="str">
            <v>Radnor X05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</v>
          </cell>
          <cell r="DS29">
            <v>1</v>
          </cell>
          <cell r="DT29" t="str">
            <v>ULS</v>
          </cell>
          <cell r="DU29">
            <v>43266</v>
          </cell>
        </row>
        <row r="30">
          <cell r="A30" t="str">
            <v>14718262</v>
          </cell>
          <cell r="B30" t="str">
            <v>• Randor Chester Rd from Conestoga Rd to Newtown Rd
• Newtown Rd from Radnor Chester Rd to Ayrshire Dr
• Ayrshire Dr from Newtown Rd to End
• Ardrossan Dr from Ayrshire Dr to End
• Wheeler Dr from Ayrshire Dr to End
• Murray Ln from Ayrshire Dr to End</v>
          </cell>
          <cell r="C30" t="str">
            <v>NRCG</v>
          </cell>
          <cell r="D30" t="str">
            <v>Radnor X06</v>
          </cell>
          <cell r="E30">
            <v>43286</v>
          </cell>
          <cell r="F30">
            <v>43406</v>
          </cell>
          <cell r="G30">
            <v>43406</v>
          </cell>
          <cell r="H30">
            <v>43406</v>
          </cell>
          <cell r="I30">
            <v>43411</v>
          </cell>
          <cell r="K30">
            <v>43286</v>
          </cell>
          <cell r="L30">
            <v>43406</v>
          </cell>
          <cell r="M30">
            <v>43406</v>
          </cell>
          <cell r="N30">
            <v>43406</v>
          </cell>
          <cell r="O30">
            <v>43411</v>
          </cell>
          <cell r="R30">
            <v>5570</v>
          </cell>
          <cell r="S30">
            <v>0</v>
          </cell>
          <cell r="U30">
            <v>3</v>
          </cell>
          <cell r="V30">
            <v>0</v>
          </cell>
          <cell r="X30">
            <v>0</v>
          </cell>
          <cell r="Y30">
            <v>0</v>
          </cell>
          <cell r="AA30">
            <v>0</v>
          </cell>
          <cell r="AB30">
            <v>0</v>
          </cell>
          <cell r="AL30">
            <v>43266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19</v>
          </cell>
          <cell r="AW30">
            <v>22</v>
          </cell>
          <cell r="AX30">
            <v>20</v>
          </cell>
          <cell r="AY30">
            <v>22</v>
          </cell>
          <cell r="AZ30">
            <v>2</v>
          </cell>
          <cell r="BA30">
            <v>0</v>
          </cell>
          <cell r="BB30">
            <v>85</v>
          </cell>
          <cell r="BC30" t="str">
            <v>Radnor X06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0.2358065953654189</v>
          </cell>
          <cell r="BN30">
            <v>0.27303921568627454</v>
          </cell>
          <cell r="BO30">
            <v>0.24821746880570408</v>
          </cell>
          <cell r="BP30">
            <v>0.27303921568627454</v>
          </cell>
          <cell r="BQ30">
            <v>2.482174688057041E-2</v>
          </cell>
          <cell r="BR30">
            <v>0</v>
          </cell>
          <cell r="BS30">
            <v>1.0549242424242427</v>
          </cell>
          <cell r="BT30" t="str">
            <v>ULS</v>
          </cell>
          <cell r="BU30">
            <v>43266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4</v>
          </cell>
          <cell r="CJ30">
            <v>0</v>
          </cell>
          <cell r="CK30">
            <v>4</v>
          </cell>
          <cell r="CL30" t="str">
            <v>Radnor X06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3</v>
          </cell>
          <cell r="DA30">
            <v>0</v>
          </cell>
          <cell r="DB30">
            <v>3</v>
          </cell>
          <cell r="DC30" t="str">
            <v>ULS</v>
          </cell>
          <cell r="DD30">
            <v>43266</v>
          </cell>
          <cell r="DE30" t="str">
            <v>Radnor X06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 t="str">
            <v>ULS</v>
          </cell>
          <cell r="DU30">
            <v>43266</v>
          </cell>
        </row>
        <row r="31">
          <cell r="A31" t="str">
            <v>14672378</v>
          </cell>
          <cell r="B31" t="str">
            <v>• Franklin Ave from W/O Water St to Water St</v>
          </cell>
          <cell r="C31" t="str">
            <v>CI</v>
          </cell>
          <cell r="D31" t="str">
            <v>COC - Lower Merion Twp-01</v>
          </cell>
          <cell r="E31">
            <v>43252</v>
          </cell>
          <cell r="F31">
            <v>43259</v>
          </cell>
          <cell r="G31">
            <v>43259</v>
          </cell>
          <cell r="H31">
            <v>43262</v>
          </cell>
          <cell r="I31">
            <v>43265</v>
          </cell>
          <cell r="J31">
            <v>43265</v>
          </cell>
          <cell r="K31">
            <v>43252</v>
          </cell>
          <cell r="L31">
            <v>43259</v>
          </cell>
          <cell r="M31">
            <v>43259</v>
          </cell>
          <cell r="N31">
            <v>43262</v>
          </cell>
          <cell r="O31">
            <v>43265</v>
          </cell>
          <cell r="P31">
            <v>43265</v>
          </cell>
          <cell r="R31">
            <v>210</v>
          </cell>
          <cell r="S31">
            <v>0</v>
          </cell>
          <cell r="U31">
            <v>6</v>
          </cell>
          <cell r="V31">
            <v>0</v>
          </cell>
          <cell r="X31">
            <v>384</v>
          </cell>
          <cell r="Y31">
            <v>0</v>
          </cell>
          <cell r="AA31">
            <v>0</v>
          </cell>
          <cell r="AB31">
            <v>0</v>
          </cell>
          <cell r="AL31">
            <v>43266</v>
          </cell>
          <cell r="BC31" t="str">
            <v>COC - Lower Merion Twp-01</v>
          </cell>
          <cell r="CL31" t="str">
            <v>COC - Lower Merion Twp-01</v>
          </cell>
          <cell r="DE31" t="str">
            <v>COC - Lower Merion Twp-01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7.2727272727272724E-2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</row>
        <row r="32">
          <cell r="A32" t="str">
            <v>14644015</v>
          </cell>
          <cell r="B32" t="str">
            <v>• Wayfield Rd from Argyle Rd to Knox Rd</v>
          </cell>
          <cell r="C32" t="str">
            <v>CI</v>
          </cell>
          <cell r="D32" t="str">
            <v>COC - Lower Merion Twp-02</v>
          </cell>
          <cell r="E32">
            <v>43259</v>
          </cell>
          <cell r="F32">
            <v>43266</v>
          </cell>
          <cell r="G32">
            <v>43266</v>
          </cell>
          <cell r="H32">
            <v>43269</v>
          </cell>
          <cell r="I32">
            <v>43279</v>
          </cell>
          <cell r="J32">
            <v>43279</v>
          </cell>
          <cell r="K32">
            <v>43259</v>
          </cell>
          <cell r="L32">
            <v>43266</v>
          </cell>
          <cell r="M32">
            <v>43266</v>
          </cell>
          <cell r="N32">
            <v>43269</v>
          </cell>
          <cell r="O32">
            <v>43279</v>
          </cell>
          <cell r="P32">
            <v>43279</v>
          </cell>
          <cell r="R32">
            <v>730</v>
          </cell>
          <cell r="S32">
            <v>0</v>
          </cell>
          <cell r="U32">
            <v>9</v>
          </cell>
          <cell r="V32">
            <v>0</v>
          </cell>
          <cell r="X32">
            <v>730</v>
          </cell>
          <cell r="Y32">
            <v>0</v>
          </cell>
          <cell r="AA32">
            <v>0</v>
          </cell>
          <cell r="AB32">
            <v>0</v>
          </cell>
          <cell r="AL32">
            <v>43266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6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6</v>
          </cell>
          <cell r="BC32" t="str">
            <v>COC - Lower Merion Twp-02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0.13825757575757575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0.13825757575757575</v>
          </cell>
          <cell r="BT32" t="str">
            <v>ULS</v>
          </cell>
          <cell r="BU32">
            <v>43266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9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9</v>
          </cell>
          <cell r="CL32" t="str">
            <v>COC - Lower Merion Twp-02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9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9</v>
          </cell>
          <cell r="DC32" t="str">
            <v>ULS</v>
          </cell>
          <cell r="DD32">
            <v>43266</v>
          </cell>
          <cell r="DE32" t="str">
            <v>COC - Lower Merion Twp-02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0.13825757575757575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0.13825757575757575</v>
          </cell>
          <cell r="DT32" t="str">
            <v>ULS</v>
          </cell>
          <cell r="DU32">
            <v>43266</v>
          </cell>
        </row>
        <row r="33">
          <cell r="A33" t="str">
            <v>14644015</v>
          </cell>
          <cell r="B33" t="str">
            <v>• Academy Rd</v>
          </cell>
          <cell r="C33" t="str">
            <v>NB</v>
          </cell>
          <cell r="D33" t="str">
            <v>COC - Lower Merion Twp-03</v>
          </cell>
          <cell r="R33">
            <v>100</v>
          </cell>
          <cell r="S33">
            <v>0</v>
          </cell>
          <cell r="U33">
            <v>1</v>
          </cell>
          <cell r="V33">
            <v>0</v>
          </cell>
          <cell r="X33">
            <v>0</v>
          </cell>
          <cell r="Y33">
            <v>0</v>
          </cell>
          <cell r="AA33">
            <v>0</v>
          </cell>
          <cell r="AB33">
            <v>0</v>
          </cell>
          <cell r="AL33">
            <v>43266</v>
          </cell>
          <cell r="AM33">
            <v>0</v>
          </cell>
          <cell r="AN33">
            <v>-30743</v>
          </cell>
          <cell r="AO33">
            <v>-30765</v>
          </cell>
          <cell r="AP33">
            <v>-30786</v>
          </cell>
          <cell r="AQ33">
            <v>-30809</v>
          </cell>
          <cell r="AR33">
            <v>-30829</v>
          </cell>
          <cell r="AS33">
            <v>-30850</v>
          </cell>
          <cell r="AT33">
            <v>-30872</v>
          </cell>
          <cell r="AU33">
            <v>-30895</v>
          </cell>
          <cell r="AV33">
            <v>-30915</v>
          </cell>
          <cell r="AW33">
            <v>-30938</v>
          </cell>
          <cell r="AX33">
            <v>-30960</v>
          </cell>
          <cell r="AY33">
            <v>-30981</v>
          </cell>
          <cell r="AZ33">
            <v>-31004</v>
          </cell>
          <cell r="BA33">
            <v>-31025</v>
          </cell>
          <cell r="BB33">
            <v>-432372</v>
          </cell>
          <cell r="BC33" t="str">
            <v>COC - Lower Merion Twp-03</v>
          </cell>
          <cell r="BD33">
            <v>0</v>
          </cell>
          <cell r="BE33">
            <v>1.3466500788182117E-3</v>
          </cell>
          <cell r="BF33">
            <v>1.3476137551586473E-3</v>
          </cell>
          <cell r="BG33">
            <v>1.3485336280290626E-3</v>
          </cell>
          <cell r="BH33">
            <v>1.3495411078395176E-3</v>
          </cell>
          <cell r="BI33">
            <v>1.3504171772399133E-3</v>
          </cell>
          <cell r="BJ33">
            <v>1.3513370501103286E-3</v>
          </cell>
          <cell r="BK33">
            <v>1.352300726450764E-3</v>
          </cell>
          <cell r="BL33">
            <v>1.3533082062612192E-3</v>
          </cell>
          <cell r="BM33">
            <v>1.3541842756616144E-3</v>
          </cell>
          <cell r="BN33">
            <v>1.3551917554720696E-3</v>
          </cell>
          <cell r="BO33">
            <v>1.356155431812505E-3</v>
          </cell>
          <cell r="BP33">
            <v>1.3570753046829205E-3</v>
          </cell>
          <cell r="BQ33">
            <v>1.3580827844933755E-3</v>
          </cell>
          <cell r="BR33">
            <v>1.359002657363791E-3</v>
          </cell>
          <cell r="BS33">
            <v>1.893939393939394E-2</v>
          </cell>
          <cell r="BT33" t="str">
            <v>ULS</v>
          </cell>
          <cell r="BU33">
            <v>43266</v>
          </cell>
          <cell r="BV33">
            <v>0</v>
          </cell>
          <cell r="BW33">
            <v>-30743</v>
          </cell>
          <cell r="BX33">
            <v>-30765</v>
          </cell>
          <cell r="BY33">
            <v>-30786</v>
          </cell>
          <cell r="BZ33">
            <v>-30809</v>
          </cell>
          <cell r="CA33">
            <v>-30829</v>
          </cell>
          <cell r="CB33">
            <v>-30850</v>
          </cell>
          <cell r="CC33">
            <v>-30872</v>
          </cell>
          <cell r="CD33">
            <v>-30895</v>
          </cell>
          <cell r="CE33">
            <v>-30915</v>
          </cell>
          <cell r="CF33">
            <v>-30938</v>
          </cell>
          <cell r="CG33">
            <v>-30960</v>
          </cell>
          <cell r="CH33">
            <v>-30981</v>
          </cell>
          <cell r="CI33">
            <v>-31004</v>
          </cell>
          <cell r="CJ33">
            <v>-31025</v>
          </cell>
          <cell r="CK33">
            <v>-432372</v>
          </cell>
          <cell r="CL33" t="str">
            <v>COC - Lower Merion Twp-03</v>
          </cell>
          <cell r="CM33">
            <v>0</v>
          </cell>
          <cell r="CN33">
            <v>7.1103124161601583E-2</v>
          </cell>
          <cell r="CO33">
            <v>7.1154006272376571E-2</v>
          </cell>
          <cell r="CP33">
            <v>7.1202575559934506E-2</v>
          </cell>
          <cell r="CQ33">
            <v>7.1255770493926521E-2</v>
          </cell>
          <cell r="CR33">
            <v>7.1302026958267414E-2</v>
          </cell>
          <cell r="CS33">
            <v>7.1350596245825348E-2</v>
          </cell>
          <cell r="CT33">
            <v>7.1401478356600337E-2</v>
          </cell>
          <cell r="CU33">
            <v>7.1454673290592366E-2</v>
          </cell>
          <cell r="CV33">
            <v>7.1500929754933246E-2</v>
          </cell>
          <cell r="CW33">
            <v>7.1554124688925275E-2</v>
          </cell>
          <cell r="CX33">
            <v>7.1605006799700263E-2</v>
          </cell>
          <cell r="CY33">
            <v>7.1653576087258197E-2</v>
          </cell>
          <cell r="CZ33">
            <v>7.1706771021250226E-2</v>
          </cell>
          <cell r="DA33">
            <v>7.175534030880816E-2</v>
          </cell>
          <cell r="DB33">
            <v>1.0000000000000002</v>
          </cell>
          <cell r="DC33" t="str">
            <v>ULS</v>
          </cell>
          <cell r="DD33">
            <v>43266</v>
          </cell>
          <cell r="DE33" t="str">
            <v>COC - Lower Merion Twp-03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 t="str">
            <v>ULS</v>
          </cell>
          <cell r="DU33">
            <v>43266</v>
          </cell>
        </row>
        <row r="34">
          <cell r="A34" t="str">
            <v>TBD</v>
          </cell>
          <cell r="B34" t="str">
            <v>• Weadley Rd</v>
          </cell>
          <cell r="C34" t="str">
            <v>NB</v>
          </cell>
          <cell r="D34" t="str">
            <v>COC - Radnor Twp-02</v>
          </cell>
          <cell r="R34">
            <v>929</v>
          </cell>
          <cell r="S34">
            <v>0</v>
          </cell>
          <cell r="U34">
            <v>4</v>
          </cell>
          <cell r="V34">
            <v>0</v>
          </cell>
          <cell r="X34">
            <v>0</v>
          </cell>
          <cell r="Y34">
            <v>0</v>
          </cell>
          <cell r="AA34">
            <v>0</v>
          </cell>
          <cell r="AB34">
            <v>0</v>
          </cell>
          <cell r="AL34">
            <v>43266</v>
          </cell>
          <cell r="AM34">
            <v>0</v>
          </cell>
          <cell r="AN34">
            <v>-30743</v>
          </cell>
          <cell r="AO34">
            <v>-30765</v>
          </cell>
          <cell r="AP34">
            <v>-30786</v>
          </cell>
          <cell r="AQ34">
            <v>-30809</v>
          </cell>
          <cell r="AR34">
            <v>-30829</v>
          </cell>
          <cell r="AS34">
            <v>-30850</v>
          </cell>
          <cell r="AT34">
            <v>-30872</v>
          </cell>
          <cell r="AU34">
            <v>-30895</v>
          </cell>
          <cell r="AV34">
            <v>-30915</v>
          </cell>
          <cell r="AW34">
            <v>-30938</v>
          </cell>
          <cell r="AX34">
            <v>-30960</v>
          </cell>
          <cell r="AY34">
            <v>-30981</v>
          </cell>
          <cell r="AZ34">
            <v>-31004</v>
          </cell>
          <cell r="BA34">
            <v>-31025</v>
          </cell>
          <cell r="BB34">
            <v>-432372</v>
          </cell>
          <cell r="BC34" t="str">
            <v>COC - Radnor Twp-02</v>
          </cell>
          <cell r="BD34">
            <v>0</v>
          </cell>
          <cell r="BE34">
            <v>1.2510379232221187E-2</v>
          </cell>
          <cell r="BF34">
            <v>1.2519331785423832E-2</v>
          </cell>
          <cell r="BG34">
            <v>1.2527877404389992E-2</v>
          </cell>
          <cell r="BH34">
            <v>1.2537236891829118E-2</v>
          </cell>
          <cell r="BI34">
            <v>1.2545375576558793E-2</v>
          </cell>
          <cell r="BJ34">
            <v>1.2553921195524953E-2</v>
          </cell>
          <cell r="BK34">
            <v>1.2562873748727598E-2</v>
          </cell>
          <cell r="BL34">
            <v>1.2572233236166725E-2</v>
          </cell>
          <cell r="BM34">
            <v>1.2580371920896399E-2</v>
          </cell>
          <cell r="BN34">
            <v>1.2589731408335527E-2</v>
          </cell>
          <cell r="BO34">
            <v>1.2598683961538171E-2</v>
          </cell>
          <cell r="BP34">
            <v>1.2607229580504331E-2</v>
          </cell>
          <cell r="BQ34">
            <v>1.2616589067943459E-2</v>
          </cell>
          <cell r="BR34">
            <v>1.2625134686909617E-2</v>
          </cell>
          <cell r="BS34">
            <v>0.17594696969696974</v>
          </cell>
          <cell r="BT34" t="str">
            <v>ULS</v>
          </cell>
          <cell r="BU34">
            <v>43266</v>
          </cell>
          <cell r="BV34">
            <v>0</v>
          </cell>
          <cell r="BW34">
            <v>-30743</v>
          </cell>
          <cell r="BX34">
            <v>-30765</v>
          </cell>
          <cell r="BY34">
            <v>-30786</v>
          </cell>
          <cell r="BZ34">
            <v>-30809</v>
          </cell>
          <cell r="CA34">
            <v>-30829</v>
          </cell>
          <cell r="CB34">
            <v>-30850</v>
          </cell>
          <cell r="CC34">
            <v>-30872</v>
          </cell>
          <cell r="CD34">
            <v>-30895</v>
          </cell>
          <cell r="CE34">
            <v>-30915</v>
          </cell>
          <cell r="CF34">
            <v>-30938</v>
          </cell>
          <cell r="CG34">
            <v>-30960</v>
          </cell>
          <cell r="CH34">
            <v>-30981</v>
          </cell>
          <cell r="CI34">
            <v>-31004</v>
          </cell>
          <cell r="CJ34">
            <v>-31025</v>
          </cell>
          <cell r="CK34">
            <v>-432372</v>
          </cell>
          <cell r="CL34" t="str">
            <v>COC - Radnor Twp-02</v>
          </cell>
          <cell r="CM34">
            <v>0</v>
          </cell>
          <cell r="CN34">
            <v>0.28441249664640633</v>
          </cell>
          <cell r="CO34">
            <v>0.28461602508950629</v>
          </cell>
          <cell r="CP34">
            <v>0.28481030223973802</v>
          </cell>
          <cell r="CQ34">
            <v>0.28502308197570608</v>
          </cell>
          <cell r="CR34">
            <v>0.28520810783306966</v>
          </cell>
          <cell r="CS34">
            <v>0.28540238498330139</v>
          </cell>
          <cell r="CT34">
            <v>0.28560591342640135</v>
          </cell>
          <cell r="CU34">
            <v>0.28581869316236946</v>
          </cell>
          <cell r="CV34">
            <v>0.28600371901973298</v>
          </cell>
          <cell r="CW34">
            <v>0.2862164987557011</v>
          </cell>
          <cell r="CX34">
            <v>0.28642002719880105</v>
          </cell>
          <cell r="CY34">
            <v>0.28661430434903279</v>
          </cell>
          <cell r="CZ34">
            <v>0.28682708408500091</v>
          </cell>
          <cell r="DA34">
            <v>0.28702136123523264</v>
          </cell>
          <cell r="DB34">
            <v>4.0000000000000009</v>
          </cell>
          <cell r="DC34" t="str">
            <v>ULS</v>
          </cell>
          <cell r="DD34">
            <v>43266</v>
          </cell>
          <cell r="DE34" t="str">
            <v>COC - Radnor Twp-02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 t="str">
            <v>ULS</v>
          </cell>
          <cell r="DU34">
            <v>43266</v>
          </cell>
        </row>
        <row r="35">
          <cell r="A35" t="str">
            <v>14894615</v>
          </cell>
          <cell r="B35" t="str">
            <v>• Evergreen Rd from Orchard Rd to Hillside Rd</v>
          </cell>
          <cell r="C35" t="str">
            <v>OPTIMAIN</v>
          </cell>
          <cell r="D35" t="str">
            <v>Upper Merion X01</v>
          </cell>
          <cell r="E35">
            <v>43313</v>
          </cell>
          <cell r="F35">
            <v>43329</v>
          </cell>
          <cell r="G35">
            <v>43329</v>
          </cell>
          <cell r="H35">
            <v>43332</v>
          </cell>
          <cell r="I35">
            <v>43348</v>
          </cell>
          <cell r="J35">
            <v>43349</v>
          </cell>
          <cell r="K35">
            <v>43313</v>
          </cell>
          <cell r="L35">
            <v>43329</v>
          </cell>
          <cell r="M35">
            <v>43329</v>
          </cell>
          <cell r="N35">
            <v>43332</v>
          </cell>
          <cell r="O35">
            <v>43348</v>
          </cell>
          <cell r="P35">
            <v>43349</v>
          </cell>
          <cell r="R35">
            <v>1100</v>
          </cell>
          <cell r="S35">
            <v>0</v>
          </cell>
          <cell r="U35">
            <v>0</v>
          </cell>
          <cell r="V35">
            <v>0</v>
          </cell>
          <cell r="X35">
            <v>1100</v>
          </cell>
          <cell r="Y35">
            <v>0</v>
          </cell>
          <cell r="AA35">
            <v>0</v>
          </cell>
          <cell r="AB35">
            <v>0</v>
          </cell>
          <cell r="AL35">
            <v>43266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13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13</v>
          </cell>
          <cell r="BC35" t="str">
            <v>Upper Merion X01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0.20833333333333334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0.20833333333333334</v>
          </cell>
          <cell r="BT35" t="str">
            <v>ULS</v>
          </cell>
          <cell r="BU35">
            <v>43266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10</v>
          </cell>
          <cell r="CG35">
            <v>3</v>
          </cell>
          <cell r="CH35">
            <v>0</v>
          </cell>
          <cell r="CI35">
            <v>0</v>
          </cell>
          <cell r="CJ35">
            <v>0</v>
          </cell>
          <cell r="CK35">
            <v>13</v>
          </cell>
          <cell r="CL35" t="str">
            <v>Upper Merion X01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 t="str">
            <v>ULS</v>
          </cell>
          <cell r="DD35">
            <v>43266</v>
          </cell>
          <cell r="DE35" t="str">
            <v>Upper Merion X01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0.20833333333333334</v>
          </cell>
          <cell r="DP35">
            <v>0</v>
          </cell>
          <cell r="DQ35">
            <v>0</v>
          </cell>
          <cell r="DR35">
            <v>0</v>
          </cell>
          <cell r="DS35">
            <v>0.20833333333333334</v>
          </cell>
          <cell r="DT35" t="str">
            <v>ULS</v>
          </cell>
          <cell r="DU35">
            <v>43266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workbookViewId="0">
      <selection sqref="A1:M1"/>
    </sheetView>
  </sheetViews>
  <sheetFormatPr defaultRowHeight="14.4" x14ac:dyDescent="0.3"/>
  <cols>
    <col min="8" max="8" width="28.5546875" customWidth="1"/>
    <col min="9" max="9" width="14.44140625" customWidth="1"/>
    <col min="10" max="10" width="14.21875" customWidth="1"/>
  </cols>
  <sheetData>
    <row r="1" spans="1:13" x14ac:dyDescent="0.3">
      <c r="A1" s="1" t="str">
        <f>"ULS Scheduled AGIMP Crew Location - Week of "&amp;TEXT('[1]1 - Date Selector - Crew Count'!A2+3,"M")&amp;"/"&amp;TEXT('[1]1 - Date Selector - Crew Count'!A2+3,"D")&amp;"/"&amp;TEXT('[1]1 - Date Selector - Crew Count'!A2+3,"YYYY")</f>
        <v>ULS Scheduled AGIMP Crew Location - Week of 6/18/2018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1.4" x14ac:dyDescent="0.3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3" t="s">
        <v>11</v>
      </c>
      <c r="M2" s="3" t="s">
        <v>12</v>
      </c>
    </row>
    <row r="3" spans="1:13" x14ac:dyDescent="0.3">
      <c r="A3" s="5" t="s">
        <v>13</v>
      </c>
      <c r="B3" s="6">
        <f>INDEX('[1]2 - Schedule'!$A$1:$AL$35,MATCH($A3,'[1]2 - Schedule'!$D$1:$D$35,0),MATCH("Target Main Install Feet",'[1]2 - Schedule'!$A$1:$AL$1,0))</f>
        <v>5825</v>
      </c>
      <c r="C3" s="6">
        <f>INDEX('[1]2 - Schedule'!$A$1:$AL$35,MATCH($A3,'[1]2 - Schedule'!$D$1:$D$35,0),MATCH("Target Services",'[1]2 - Schedule'!$A$1:$AL$1,0))</f>
        <v>116</v>
      </c>
      <c r="D3" s="6" t="s">
        <v>14</v>
      </c>
      <c r="E3" s="6" t="s">
        <v>15</v>
      </c>
      <c r="F3" s="7">
        <f>INDEX('[1]2 - Schedule'!$A$1:$DU$35,MATCH($A3,'[1]2 - Schedule'!$D$1:$D$35,0),MATCH("Scheduled Start",'[1]2 - Schedule'!$A$1:$DU$1,0))</f>
        <v>43196</v>
      </c>
      <c r="G3" s="7">
        <f>INDEX('[1]2 - Schedule'!$A$1:$DU$35,MATCH($A3,'[1]2 - Schedule'!$D$1:$D$35,0),MATCH("Scheduled Retirement Complete",'[1]2 - Schedule'!$A$1:$DU$1,0))</f>
        <v>43378</v>
      </c>
      <c r="H3" s="8" t="s">
        <v>16</v>
      </c>
      <c r="I3" s="8" t="s">
        <v>17</v>
      </c>
      <c r="J3" s="8" t="s">
        <v>18</v>
      </c>
      <c r="K3" s="9" t="s">
        <v>19</v>
      </c>
      <c r="L3" s="9"/>
      <c r="M3" s="9"/>
    </row>
    <row r="4" spans="1:13" x14ac:dyDescent="0.3">
      <c r="A4" s="10"/>
      <c r="B4" s="11"/>
      <c r="C4" s="11"/>
      <c r="D4" s="11"/>
      <c r="E4" s="11"/>
      <c r="F4" s="12"/>
      <c r="G4" s="12"/>
      <c r="H4" s="8" t="s">
        <v>20</v>
      </c>
      <c r="I4" s="8" t="s">
        <v>17</v>
      </c>
      <c r="J4" s="8" t="s">
        <v>18</v>
      </c>
      <c r="K4" s="9"/>
      <c r="L4" s="9"/>
      <c r="M4" s="9"/>
    </row>
    <row r="5" spans="1:13" x14ac:dyDescent="0.3">
      <c r="A5" s="10"/>
      <c r="B5" s="11"/>
      <c r="C5" s="11"/>
      <c r="D5" s="11"/>
      <c r="E5" s="11"/>
      <c r="F5" s="12"/>
      <c r="G5" s="12"/>
      <c r="H5" s="8" t="s">
        <v>17</v>
      </c>
      <c r="I5" s="8" t="s">
        <v>21</v>
      </c>
      <c r="J5" s="8" t="s">
        <v>22</v>
      </c>
      <c r="K5" s="9"/>
      <c r="L5" s="9"/>
      <c r="M5" s="9"/>
    </row>
    <row r="6" spans="1:13" x14ac:dyDescent="0.3">
      <c r="A6" s="10"/>
      <c r="B6" s="11"/>
      <c r="C6" s="11"/>
      <c r="D6" s="11"/>
      <c r="E6" s="11"/>
      <c r="F6" s="12"/>
      <c r="G6" s="12"/>
      <c r="H6" s="8" t="s">
        <v>23</v>
      </c>
      <c r="I6" s="8" t="s">
        <v>24</v>
      </c>
      <c r="J6" s="8" t="s">
        <v>22</v>
      </c>
      <c r="K6" s="9"/>
      <c r="L6" s="9"/>
      <c r="M6" s="9"/>
    </row>
    <row r="7" spans="1:13" x14ac:dyDescent="0.3">
      <c r="A7" s="10"/>
      <c r="B7" s="11"/>
      <c r="C7" s="11"/>
      <c r="D7" s="11"/>
      <c r="E7" s="11"/>
      <c r="F7" s="12"/>
      <c r="G7" s="12"/>
      <c r="H7" s="8" t="s">
        <v>25</v>
      </c>
      <c r="I7" s="8" t="s">
        <v>17</v>
      </c>
      <c r="J7" s="8" t="s">
        <v>22</v>
      </c>
      <c r="K7" s="9"/>
      <c r="L7" s="9"/>
      <c r="M7" s="9"/>
    </row>
    <row r="8" spans="1:13" x14ac:dyDescent="0.3">
      <c r="A8" s="13"/>
      <c r="B8" s="14"/>
      <c r="C8" s="14"/>
      <c r="D8" s="14"/>
      <c r="E8" s="14"/>
      <c r="F8" s="15"/>
      <c r="G8" s="15"/>
      <c r="H8" s="8" t="s">
        <v>24</v>
      </c>
      <c r="I8" s="8" t="s">
        <v>26</v>
      </c>
      <c r="J8" s="8" t="s">
        <v>18</v>
      </c>
      <c r="K8" s="9"/>
      <c r="L8" s="9"/>
      <c r="M8" s="9"/>
    </row>
    <row r="9" spans="1:13" x14ac:dyDescent="0.3">
      <c r="A9" s="5" t="s">
        <v>27</v>
      </c>
      <c r="B9" s="6">
        <f>INDEX('[1]2 - Schedule'!$A$1:$AL$35,MATCH($A9,'[1]2 - Schedule'!$D$1:$D$35,0),MATCH("Target Main Install Feet",'[1]2 - Schedule'!$A$1:$AL$1,0))</f>
        <v>3330</v>
      </c>
      <c r="C9" s="6">
        <f>INDEX('[1]2 - Schedule'!$A$1:$AL$35,MATCH($A9,'[1]2 - Schedule'!$D$1:$D$35,0),MATCH("Target Services",'[1]2 - Schedule'!$A$1:$AL$1,0))</f>
        <v>100</v>
      </c>
      <c r="D9" s="6" t="s">
        <v>14</v>
      </c>
      <c r="E9" s="6" t="s">
        <v>15</v>
      </c>
      <c r="F9" s="7">
        <f>INDEX('[1]2 - Schedule'!$A$1:$DU$35,MATCH($A9,'[1]2 - Schedule'!$D$1:$D$35,0),MATCH("Scheduled Start",'[1]2 - Schedule'!$A$1:$DU$1,0))</f>
        <v>43215</v>
      </c>
      <c r="G9" s="7">
        <f>INDEX('[1]2 - Schedule'!$A$1:$DU$35,MATCH($A9,'[1]2 - Schedule'!$D$1:$D$35,0),MATCH("Scheduled Retirement Complete",'[1]2 - Schedule'!$A$1:$DU$1,0))</f>
        <v>43378</v>
      </c>
      <c r="H9" s="8" t="s">
        <v>28</v>
      </c>
      <c r="I9" s="8" t="s">
        <v>21</v>
      </c>
      <c r="J9" s="8" t="s">
        <v>29</v>
      </c>
      <c r="K9" s="9" t="s">
        <v>19</v>
      </c>
      <c r="L9" s="9"/>
      <c r="M9" s="9"/>
    </row>
    <row r="10" spans="1:13" x14ac:dyDescent="0.3">
      <c r="A10" s="13"/>
      <c r="B10" s="14"/>
      <c r="C10" s="14"/>
      <c r="D10" s="14"/>
      <c r="E10" s="14"/>
      <c r="F10" s="15"/>
      <c r="G10" s="15"/>
      <c r="H10" s="8" t="s">
        <v>29</v>
      </c>
      <c r="I10" s="8" t="s">
        <v>22</v>
      </c>
      <c r="J10" s="8" t="s">
        <v>17</v>
      </c>
      <c r="K10" s="9" t="s">
        <v>19</v>
      </c>
      <c r="L10" s="9"/>
      <c r="M10" s="9"/>
    </row>
    <row r="11" spans="1:13" x14ac:dyDescent="0.3">
      <c r="A11" s="5" t="s">
        <v>30</v>
      </c>
      <c r="B11" s="6">
        <f>INDEX('[1]2 - Schedule'!$A$1:$AL$35,MATCH($A11,'[1]2 - Schedule'!$D$1:$D$35,0),MATCH("Target Main Install Feet",'[1]2 - Schedule'!$A$1:$AL$1,0))</f>
        <v>1900</v>
      </c>
      <c r="C11" s="6">
        <f>INDEX('[1]2 - Schedule'!$A$1:$AL$35,MATCH($A11,'[1]2 - Schedule'!$D$1:$D$35,0),MATCH("Target Services",'[1]2 - Schedule'!$A$1:$AL$1,0))</f>
        <v>69</v>
      </c>
      <c r="D11" s="6" t="s">
        <v>14</v>
      </c>
      <c r="E11" s="6" t="s">
        <v>15</v>
      </c>
      <c r="F11" s="7">
        <f>INDEX('[1]2 - Schedule'!$A$1:$DU$35,MATCH($A11,'[1]2 - Schedule'!$D$1:$D$35,0),MATCH("Scheduled Start",'[1]2 - Schedule'!$A$1:$DU$1,0))</f>
        <v>43258</v>
      </c>
      <c r="G11" s="7">
        <f>INDEX('[1]2 - Schedule'!$A$1:$DU$35,MATCH($A11,'[1]2 - Schedule'!$D$1:$D$35,0),MATCH("Scheduled Retirement Complete",'[1]2 - Schedule'!$A$1:$DU$1,0))</f>
        <v>43378</v>
      </c>
      <c r="H11" s="8" t="s">
        <v>31</v>
      </c>
      <c r="I11" s="8" t="s">
        <v>32</v>
      </c>
      <c r="J11" s="8" t="s">
        <v>22</v>
      </c>
      <c r="K11" s="9"/>
      <c r="L11" s="9" t="s">
        <v>19</v>
      </c>
      <c r="M11" s="9"/>
    </row>
    <row r="12" spans="1:13" x14ac:dyDescent="0.3">
      <c r="A12" s="10"/>
      <c r="B12" s="11"/>
      <c r="C12" s="11"/>
      <c r="D12" s="11"/>
      <c r="E12" s="11"/>
      <c r="F12" s="12"/>
      <c r="G12" s="12"/>
      <c r="H12" s="8" t="s">
        <v>33</v>
      </c>
      <c r="I12" s="8" t="s">
        <v>31</v>
      </c>
      <c r="J12" s="8" t="s">
        <v>22</v>
      </c>
      <c r="K12" s="9" t="s">
        <v>19</v>
      </c>
      <c r="L12" s="9" t="s">
        <v>19</v>
      </c>
      <c r="M12" s="9"/>
    </row>
    <row r="13" spans="1:13" x14ac:dyDescent="0.3">
      <c r="A13" s="13"/>
      <c r="B13" s="14"/>
      <c r="C13" s="14"/>
      <c r="D13" s="14"/>
      <c r="E13" s="14"/>
      <c r="F13" s="15"/>
      <c r="G13" s="15"/>
      <c r="H13" s="8" t="s">
        <v>34</v>
      </c>
      <c r="I13" s="8" t="s">
        <v>33</v>
      </c>
      <c r="J13" s="8" t="s">
        <v>35</v>
      </c>
      <c r="K13" s="9" t="s">
        <v>19</v>
      </c>
      <c r="L13" s="9" t="s">
        <v>19</v>
      </c>
      <c r="M13" s="9"/>
    </row>
    <row r="14" spans="1:13" ht="48" x14ac:dyDescent="0.3">
      <c r="A14" s="8" t="s">
        <v>36</v>
      </c>
      <c r="B14" s="16">
        <f>INDEX('[1]2 - Schedule'!$A$1:$AL$35,MATCH($A14,'[1]2 - Schedule'!$D$1:$D$35,0),MATCH("Target Main Install Feet",'[1]2 - Schedule'!$A$1:$AL$1,0))</f>
        <v>1500</v>
      </c>
      <c r="C14" s="16">
        <f>INDEX('[1]2 - Schedule'!$A$1:$AL$35,MATCH($A14,'[1]2 - Schedule'!$D$1:$D$35,0),MATCH("Target Services",'[1]2 - Schedule'!$A$1:$AL$1,0))</f>
        <v>54</v>
      </c>
      <c r="D14" s="16" t="s">
        <v>14</v>
      </c>
      <c r="E14" s="16" t="s">
        <v>15</v>
      </c>
      <c r="F14" s="17">
        <f>INDEX('[1]2 - Schedule'!$A$1:$DU$35,MATCH($A14,'[1]2 - Schedule'!$D$1:$D$35,0),MATCH("Scheduled Start",'[1]2 - Schedule'!$A$1:$DU$1,0))</f>
        <v>43192</v>
      </c>
      <c r="G14" s="17">
        <f>INDEX('[1]2 - Schedule'!$A$1:$DU$35,MATCH($A14,'[1]2 - Schedule'!$D$1:$D$35,0),MATCH("Scheduled Retirement Complete",'[1]2 - Schedule'!$A$1:$DU$1,0))</f>
        <v>43378</v>
      </c>
      <c r="H14" s="8" t="s">
        <v>37</v>
      </c>
      <c r="I14" s="8" t="s">
        <v>38</v>
      </c>
      <c r="J14" s="8" t="s">
        <v>39</v>
      </c>
      <c r="K14" s="9"/>
      <c r="L14" s="9"/>
      <c r="M14" s="9" t="s">
        <v>19</v>
      </c>
    </row>
    <row r="15" spans="1:13" ht="48" x14ac:dyDescent="0.3">
      <c r="A15" s="8" t="s">
        <v>40</v>
      </c>
      <c r="B15" s="16">
        <f>INDEX('[1]2 - Schedule'!$A$1:$AL$35,MATCH($A15,'[1]2 - Schedule'!$D$1:$D$35,0),MATCH("Target Main Install Feet",'[1]2 - Schedule'!$A$1:$AL$1,0))</f>
        <v>515</v>
      </c>
      <c r="C15" s="16">
        <f>INDEX('[1]2 - Schedule'!$A$1:$AL$35,MATCH($A15,'[1]2 - Schedule'!$D$1:$D$35,0),MATCH("Target Services",'[1]2 - Schedule'!$A$1:$AL$1,0))</f>
        <v>20</v>
      </c>
      <c r="D15" s="16" t="s">
        <v>14</v>
      </c>
      <c r="E15" s="16" t="s">
        <v>15</v>
      </c>
      <c r="F15" s="17">
        <f>INDEX('[1]2 - Schedule'!$A$1:$DU$35,MATCH($A15,'[1]2 - Schedule'!$D$1:$D$35,0),MATCH("Scheduled Start",'[1]2 - Schedule'!$A$1:$DU$1,0))</f>
        <v>43291</v>
      </c>
      <c r="G15" s="17">
        <f>INDEX('[1]2 - Schedule'!$A$1:$DU$35,MATCH($A15,'[1]2 - Schedule'!$D$1:$D$35,0),MATCH("Scheduled Retirement Complete",'[1]2 - Schedule'!$A$1:$DU$1,0))</f>
        <v>43378</v>
      </c>
      <c r="H15" s="8" t="s">
        <v>41</v>
      </c>
      <c r="I15" s="8" t="s">
        <v>29</v>
      </c>
      <c r="J15" s="8" t="s">
        <v>42</v>
      </c>
      <c r="K15" s="9"/>
      <c r="L15" s="9"/>
      <c r="M15" s="9"/>
    </row>
    <row r="16" spans="1:13" x14ac:dyDescent="0.3">
      <c r="A16" s="5" t="s">
        <v>43</v>
      </c>
      <c r="B16" s="6">
        <f>INDEX('[1]2 - Schedule'!$A$1:$AL$35,MATCH($A16,'[1]2 - Schedule'!$D$1:$D$35,0),MATCH("Target Main Install Feet",'[1]2 - Schedule'!$A$1:$AL$1,0))</f>
        <v>4917</v>
      </c>
      <c r="C16" s="6">
        <f>INDEX('[1]2 - Schedule'!$A$1:$AL$35,MATCH($A16,'[1]2 - Schedule'!$D$1:$D$35,0),MATCH("Target Services",'[1]2 - Schedule'!$A$1:$AL$1,0))</f>
        <v>76</v>
      </c>
      <c r="D16" s="6" t="s">
        <v>14</v>
      </c>
      <c r="E16" s="6" t="s">
        <v>15</v>
      </c>
      <c r="F16" s="7">
        <f>INDEX('[1]2 - Schedule'!$A$1:$DU$35,MATCH($A16,'[1]2 - Schedule'!$D$1:$D$35,0),MATCH("Scheduled Start",'[1]2 - Schedule'!$A$1:$DU$1,0))</f>
        <v>43277</v>
      </c>
      <c r="G16" s="7">
        <f>INDEX('[1]2 - Schedule'!$A$1:$DU$35,MATCH($A16,'[1]2 - Schedule'!$D$1:$D$35,0),MATCH("Scheduled Retirement Complete",'[1]2 - Schedule'!$A$1:$DU$1,0))</f>
        <v>43378</v>
      </c>
      <c r="H16" s="8" t="s">
        <v>44</v>
      </c>
      <c r="I16" s="8" t="s">
        <v>22</v>
      </c>
      <c r="J16" s="8" t="s">
        <v>21</v>
      </c>
      <c r="K16" s="9"/>
      <c r="L16" s="9"/>
      <c r="M16" s="9"/>
    </row>
    <row r="17" spans="1:13" x14ac:dyDescent="0.3">
      <c r="A17" s="10"/>
      <c r="B17" s="11"/>
      <c r="C17" s="11"/>
      <c r="D17" s="11"/>
      <c r="E17" s="11"/>
      <c r="F17" s="12"/>
      <c r="G17" s="12"/>
      <c r="H17" s="8" t="s">
        <v>42</v>
      </c>
      <c r="I17" s="8" t="s">
        <v>44</v>
      </c>
      <c r="J17" s="8" t="s">
        <v>41</v>
      </c>
      <c r="K17" s="9"/>
      <c r="L17" s="9"/>
      <c r="M17" s="9"/>
    </row>
    <row r="18" spans="1:13" x14ac:dyDescent="0.3">
      <c r="A18" s="10"/>
      <c r="B18" s="11"/>
      <c r="C18" s="11"/>
      <c r="D18" s="11"/>
      <c r="E18" s="11"/>
      <c r="F18" s="12"/>
      <c r="G18" s="12"/>
      <c r="H18" s="8" t="s">
        <v>42</v>
      </c>
      <c r="I18" s="8" t="s">
        <v>17</v>
      </c>
      <c r="J18" s="8" t="s">
        <v>44</v>
      </c>
      <c r="K18" s="9"/>
      <c r="L18" s="9"/>
      <c r="M18" s="9" t="s">
        <v>19</v>
      </c>
    </row>
    <row r="19" spans="1:13" x14ac:dyDescent="0.3">
      <c r="A19" s="10"/>
      <c r="B19" s="11"/>
      <c r="C19" s="11"/>
      <c r="D19" s="11"/>
      <c r="E19" s="11"/>
      <c r="F19" s="12"/>
      <c r="G19" s="12"/>
      <c r="H19" s="8" t="s">
        <v>45</v>
      </c>
      <c r="I19" s="8" t="s">
        <v>17</v>
      </c>
      <c r="J19" s="8" t="s">
        <v>22</v>
      </c>
      <c r="K19" s="9"/>
      <c r="L19" s="9"/>
      <c r="M19" s="9" t="s">
        <v>19</v>
      </c>
    </row>
    <row r="20" spans="1:13" x14ac:dyDescent="0.3">
      <c r="A20" s="13"/>
      <c r="B20" s="14"/>
      <c r="C20" s="14"/>
      <c r="D20" s="14"/>
      <c r="E20" s="14"/>
      <c r="F20" s="15"/>
      <c r="G20" s="15"/>
      <c r="H20" s="8" t="s">
        <v>46</v>
      </c>
      <c r="I20" s="8" t="s">
        <v>44</v>
      </c>
      <c r="J20" s="8" t="s">
        <v>17</v>
      </c>
      <c r="K20" s="9" t="s">
        <v>19</v>
      </c>
      <c r="L20" s="9"/>
      <c r="M20" s="9"/>
    </row>
    <row r="21" spans="1:13" ht="48" x14ac:dyDescent="0.3">
      <c r="A21" s="8" t="s">
        <v>47</v>
      </c>
      <c r="B21" s="16">
        <f>INDEX('[1]2 - Schedule'!$A$1:$AL$35,MATCH($A21,'[1]2 - Schedule'!$D$1:$D$35,0),MATCH("Target Main Install Feet",'[1]2 - Schedule'!$A$1:$AL$1,0))</f>
        <v>0</v>
      </c>
      <c r="C21" s="16">
        <f>INDEX('[1]2 - Schedule'!$A$1:$AL$35,MATCH($A21,'[1]2 - Schedule'!$D$1:$D$35,0),MATCH("Target Services",'[1]2 - Schedule'!$A$1:$AL$1,0))</f>
        <v>0</v>
      </c>
      <c r="D21" s="16" t="s">
        <v>14</v>
      </c>
      <c r="E21" s="16" t="s">
        <v>15</v>
      </c>
      <c r="F21" s="17">
        <f>INDEX('[1]2 - Schedule'!$A$1:$DU$35,MATCH($A21,'[1]2 - Schedule'!$D$1:$D$35,0),MATCH("Scheduled Start",'[1]2 - Schedule'!$A$1:$DU$1,0))</f>
        <v>43350</v>
      </c>
      <c r="G21" s="17">
        <f>INDEX('[1]2 - Schedule'!$A$1:$DU$35,MATCH($A21,'[1]2 - Schedule'!$D$1:$D$35,0),MATCH("Scheduled Retirement Complete",'[1]2 - Schedule'!$A$1:$DU$1,0))</f>
        <v>43378</v>
      </c>
      <c r="H21" s="8" t="s">
        <v>21</v>
      </c>
      <c r="I21" s="8" t="s">
        <v>48</v>
      </c>
      <c r="J21" s="8" t="s">
        <v>22</v>
      </c>
      <c r="K21" s="9"/>
      <c r="L21" s="9"/>
      <c r="M21" s="9"/>
    </row>
    <row r="22" spans="1:13" x14ac:dyDescent="0.3">
      <c r="A22" s="8" t="s">
        <v>49</v>
      </c>
      <c r="B22" s="16">
        <f>INDEX('[1]2 - Schedule'!$A$1:$AL$35,MATCH($A22,'[1]2 - Schedule'!$D$1:$D$35,0),MATCH("Target Main Install Feet",'[1]2 - Schedule'!$A$1:$AL$1,0))</f>
        <v>274</v>
      </c>
      <c r="C22" s="16">
        <f>INDEX('[1]2 - Schedule'!$A$1:$AL$35,MATCH($A22,'[1]2 - Schedule'!$D$1:$D$35,0),MATCH("Target Services",'[1]2 - Schedule'!$A$1:$AL$1,0))</f>
        <v>0</v>
      </c>
      <c r="D22" s="16" t="s">
        <v>50</v>
      </c>
      <c r="E22" s="16" t="s">
        <v>51</v>
      </c>
      <c r="F22" s="17">
        <f>IF(INDEX('[1]2 - Schedule'!$A$1:$DU$35,MATCH($A22,'[1]2 - Schedule'!$D$1:$D$35,0),MATCH("Scheduled Start",'[1]2 - Schedule'!$A$1:$DU$1,0))=0,"TBD",INDEX('[1]2 - Schedule'!$A$1:$DU$35,MATCH($A22,'[1]2 - Schedule'!$D$1:$D$35,0),MATCH("Scheduled Start",'[1]2 - Schedule'!$A$1:$DU$1,0)))</f>
        <v>43269</v>
      </c>
      <c r="G22" s="17" t="str">
        <f>IF(INDEX('[1]2 - Schedule'!$A$1:$DU$35,MATCH($A22,'[1]2 - Schedule'!$D$1:$D$35,0),MATCH("Scheduled Retirement Complete",'[1]2 - Schedule'!$A$1:$DU$1,0))=0,"TBD",INDEX('[1]2 - Schedule'!$A$1:$DU$35,MATCH($A22,'[1]2 - Schedule'!$D$1:$D$35,0),MATCH("Scheduled Retirement Complete",'[1]2 - Schedule'!$A$1:$DU$1,0)))</f>
        <v>TBD</v>
      </c>
      <c r="H22" s="8" t="s">
        <v>52</v>
      </c>
      <c r="I22" s="8" t="s">
        <v>53</v>
      </c>
      <c r="J22" s="8" t="s">
        <v>54</v>
      </c>
      <c r="K22" s="9"/>
      <c r="L22" s="9"/>
      <c r="M22" s="9"/>
    </row>
    <row r="23" spans="1:13" x14ac:dyDescent="0.3">
      <c r="A23" s="8" t="s">
        <v>55</v>
      </c>
      <c r="B23" s="16">
        <f>INDEX('[1]2 - Schedule'!$A$1:$AL$35,MATCH($A23,'[1]2 - Schedule'!$D$1:$D$35,0),MATCH("Target Main Install Feet",'[1]2 - Schedule'!$A$1:$AL$1,0))</f>
        <v>900</v>
      </c>
      <c r="C23" s="16">
        <f>INDEX('[1]2 - Schedule'!$A$1:$AL$35,MATCH($A23,'[1]2 - Schedule'!$D$1:$D$35,0),MATCH("Target Services",'[1]2 - Schedule'!$A$1:$AL$1,0))</f>
        <v>0</v>
      </c>
      <c r="D23" s="16" t="s">
        <v>50</v>
      </c>
      <c r="E23" s="16" t="s">
        <v>51</v>
      </c>
      <c r="F23" s="18">
        <f>IF(INDEX('[1]2 - Schedule'!$A$1:$DU$35,MATCH($A23,'[1]2 - Schedule'!$D$1:$D$35,0),MATCH("Scheduled Start",'[1]2 - Schedule'!$A$1:$DU$1,0))=0,"TBD",INDEX('[1]2 - Schedule'!$A$1:$DU$35,MATCH($A23,'[1]2 - Schedule'!$D$1:$D$35,0),MATCH("Scheduled Start",'[1]2 - Schedule'!$A$1:$DU$1,0)))</f>
        <v>43288</v>
      </c>
      <c r="G23" s="18" t="str">
        <f>IF(INDEX('[1]2 - Schedule'!$A$1:$DU$35,MATCH($A23,'[1]2 - Schedule'!$D$1:$D$35,0),MATCH("Scheduled Retirement Complete",'[1]2 - Schedule'!$A$1:$DU$1,0))=0,"TBD",INDEX('[1]2 - Schedule'!$A$1:$DU$35,MATCH($A23,'[1]2 - Schedule'!$D$1:$D$35,0),MATCH("Scheduled Retirement Complete",'[1]2 - Schedule'!$A$1:$DU$1,0)))</f>
        <v>TBD</v>
      </c>
      <c r="H23" s="8" t="s">
        <v>56</v>
      </c>
      <c r="I23" s="8" t="s">
        <v>57</v>
      </c>
      <c r="J23" s="8" t="s">
        <v>48</v>
      </c>
      <c r="K23" s="9"/>
      <c r="L23" s="9"/>
      <c r="M23" s="9"/>
    </row>
    <row r="24" spans="1:13" x14ac:dyDescent="0.3">
      <c r="A24" s="19"/>
      <c r="B24" s="20"/>
      <c r="C24" s="20"/>
      <c r="D24" s="20"/>
      <c r="E24" s="20"/>
      <c r="F24" s="20"/>
      <c r="G24" s="20"/>
      <c r="H24" s="21"/>
      <c r="I24" s="21"/>
      <c r="J24" s="21"/>
      <c r="K24" s="20"/>
      <c r="L24" s="20"/>
      <c r="M24" s="20"/>
    </row>
    <row r="25" spans="1:13" x14ac:dyDescent="0.3">
      <c r="A25" s="19"/>
      <c r="B25" s="20"/>
      <c r="C25" s="20"/>
      <c r="D25" s="20"/>
      <c r="E25" s="20"/>
      <c r="F25" s="20"/>
      <c r="G25" s="20"/>
      <c r="H25" s="21"/>
      <c r="I25" s="21"/>
      <c r="J25" s="21"/>
      <c r="K25" s="20"/>
      <c r="L25" s="20"/>
      <c r="M25" s="20"/>
    </row>
    <row r="26" spans="1:13" x14ac:dyDescent="0.3">
      <c r="A26" s="19"/>
      <c r="B26" s="20"/>
      <c r="C26" s="20"/>
      <c r="D26" s="20"/>
      <c r="E26" s="20"/>
      <c r="F26" s="20"/>
      <c r="G26" s="20"/>
      <c r="H26" s="21"/>
      <c r="I26" s="21"/>
      <c r="J26" s="21"/>
      <c r="K26" s="20"/>
      <c r="L26" s="20"/>
      <c r="M26" s="20"/>
    </row>
    <row r="27" spans="1:13" x14ac:dyDescent="0.3">
      <c r="A27" s="19"/>
      <c r="B27" s="20"/>
      <c r="C27" s="20"/>
      <c r="D27" s="20"/>
      <c r="E27" s="20"/>
      <c r="F27" s="20"/>
      <c r="G27" s="20"/>
      <c r="H27" s="21"/>
      <c r="I27" s="21"/>
      <c r="J27" s="21"/>
      <c r="K27" s="20"/>
      <c r="L27" s="20"/>
      <c r="M27" s="20"/>
    </row>
    <row r="28" spans="1:13" x14ac:dyDescent="0.3">
      <c r="A28" s="19"/>
      <c r="B28" s="20"/>
      <c r="C28" s="20"/>
      <c r="D28" s="20"/>
      <c r="E28" s="20"/>
      <c r="F28" s="20"/>
      <c r="G28" s="20"/>
      <c r="H28" s="21"/>
      <c r="I28" s="21"/>
      <c r="J28" s="21"/>
      <c r="K28" s="20"/>
      <c r="L28" s="20"/>
      <c r="M28" s="20"/>
    </row>
    <row r="30" spans="1:13" x14ac:dyDescent="0.3">
      <c r="A30" s="1" t="str">
        <f>"ULS Planned AGIMP Crew Location - Week of "&amp;TEXT('[1]1 - Date Selector - Crew Count'!A31+10,"M")&amp;"/"&amp;TEXT('[1]1 - Date Selector - Crew Count'!A31+10,"D")&amp;"/"&amp;TEXT('[1]1 - Date Selector - Crew Count'!A31+10,"YYYY")</f>
        <v>ULS Planned AGIMP Crew Location - Week of 1/10/1900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41.4" x14ac:dyDescent="0.3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4" t="s">
        <v>5</v>
      </c>
      <c r="G31" s="4" t="s">
        <v>6</v>
      </c>
      <c r="H31" s="2" t="s">
        <v>7</v>
      </c>
      <c r="I31" s="2" t="s">
        <v>8</v>
      </c>
      <c r="J31" s="2" t="s">
        <v>9</v>
      </c>
      <c r="K31" s="3" t="s">
        <v>10</v>
      </c>
      <c r="L31" s="3" t="s">
        <v>11</v>
      </c>
      <c r="M31" s="3" t="s">
        <v>12</v>
      </c>
    </row>
    <row r="32" spans="1:13" x14ac:dyDescent="0.3">
      <c r="A32" s="5" t="s">
        <v>13</v>
      </c>
      <c r="B32" s="6">
        <f>INDEX('[1]2 - Schedule'!$A$1:$AL$35,MATCH($A32,'[1]2 - Schedule'!$D$1:$D$35,0),MATCH("Target Main Install Feet",'[1]2 - Schedule'!$A$1:$AL$1,0))</f>
        <v>5825</v>
      </c>
      <c r="C32" s="6">
        <f>INDEX('[1]2 - Schedule'!$A$1:$AL$35,MATCH($A32,'[1]2 - Schedule'!$D$1:$D$35,0),MATCH("Target Services",'[1]2 - Schedule'!$A$1:$AL$1,0))</f>
        <v>116</v>
      </c>
      <c r="D32" s="6" t="s">
        <v>14</v>
      </c>
      <c r="E32" s="6" t="s">
        <v>15</v>
      </c>
      <c r="F32" s="17">
        <f>INDEX('[1]2 - Schedule'!$A$1:$DU$35,MATCH($A32,'[1]2 - Schedule'!$D$1:$D$35,0),MATCH("Scheduled Start",'[1]2 - Schedule'!$A$1:$DU$1,0))</f>
        <v>43196</v>
      </c>
      <c r="G32" s="17">
        <f>INDEX('[1]2 - Schedule'!$A$1:$DU$35,MATCH($A32,'[1]2 - Schedule'!$D$1:$D$35,0),MATCH("Scheduled Retirement Complete",'[1]2 - Schedule'!$A$1:$DU$1,0))</f>
        <v>43378</v>
      </c>
      <c r="H32" s="8" t="s">
        <v>16</v>
      </c>
      <c r="I32" s="8" t="s">
        <v>17</v>
      </c>
      <c r="J32" s="8" t="s">
        <v>18</v>
      </c>
      <c r="K32" s="9" t="s">
        <v>19</v>
      </c>
      <c r="L32" s="9"/>
      <c r="M32" s="9"/>
    </row>
    <row r="33" spans="1:13" x14ac:dyDescent="0.3">
      <c r="A33" s="10"/>
      <c r="B33" s="11"/>
      <c r="C33" s="11"/>
      <c r="D33" s="11"/>
      <c r="E33" s="11"/>
      <c r="F33" s="22"/>
      <c r="G33" s="22"/>
      <c r="H33" s="8" t="s">
        <v>20</v>
      </c>
      <c r="I33" s="8" t="s">
        <v>17</v>
      </c>
      <c r="J33" s="8" t="s">
        <v>18</v>
      </c>
      <c r="K33" s="9"/>
      <c r="L33" s="9"/>
      <c r="M33" s="9"/>
    </row>
    <row r="34" spans="1:13" x14ac:dyDescent="0.3">
      <c r="A34" s="10"/>
      <c r="B34" s="11"/>
      <c r="C34" s="11"/>
      <c r="D34" s="11"/>
      <c r="E34" s="11"/>
      <c r="F34" s="22"/>
      <c r="G34" s="22"/>
      <c r="H34" s="8" t="s">
        <v>17</v>
      </c>
      <c r="I34" s="8" t="s">
        <v>21</v>
      </c>
      <c r="J34" s="8" t="s">
        <v>22</v>
      </c>
      <c r="K34" s="9"/>
      <c r="L34" s="9"/>
      <c r="M34" s="9"/>
    </row>
    <row r="35" spans="1:13" x14ac:dyDescent="0.3">
      <c r="A35" s="10"/>
      <c r="B35" s="11"/>
      <c r="C35" s="11"/>
      <c r="D35" s="11"/>
      <c r="E35" s="11"/>
      <c r="F35" s="22"/>
      <c r="G35" s="22"/>
      <c r="H35" s="8" t="s">
        <v>23</v>
      </c>
      <c r="I35" s="8" t="s">
        <v>24</v>
      </c>
      <c r="J35" s="8" t="s">
        <v>22</v>
      </c>
      <c r="K35" s="9"/>
      <c r="L35" s="9"/>
      <c r="M35" s="9"/>
    </row>
    <row r="36" spans="1:13" x14ac:dyDescent="0.3">
      <c r="A36" s="10"/>
      <c r="B36" s="11"/>
      <c r="C36" s="11"/>
      <c r="D36" s="11"/>
      <c r="E36" s="11"/>
      <c r="F36" s="22"/>
      <c r="G36" s="22"/>
      <c r="H36" s="8" t="s">
        <v>25</v>
      </c>
      <c r="I36" s="8" t="s">
        <v>17</v>
      </c>
      <c r="J36" s="8" t="s">
        <v>22</v>
      </c>
      <c r="K36" s="9"/>
      <c r="L36" s="9"/>
      <c r="M36" s="9"/>
    </row>
    <row r="37" spans="1:13" x14ac:dyDescent="0.3">
      <c r="A37" s="13"/>
      <c r="B37" s="14"/>
      <c r="C37" s="14"/>
      <c r="D37" s="14"/>
      <c r="E37" s="14"/>
      <c r="F37" s="23"/>
      <c r="G37" s="23"/>
      <c r="H37" s="8" t="s">
        <v>24</v>
      </c>
      <c r="I37" s="8" t="s">
        <v>26</v>
      </c>
      <c r="J37" s="8" t="s">
        <v>18</v>
      </c>
      <c r="K37" s="9"/>
      <c r="L37" s="9"/>
      <c r="M37" s="9"/>
    </row>
    <row r="38" spans="1:13" x14ac:dyDescent="0.3">
      <c r="A38" s="5" t="s">
        <v>27</v>
      </c>
      <c r="B38" s="6">
        <f>INDEX('[1]2 - Schedule'!$A$1:$AL$35,MATCH($A38,'[1]2 - Schedule'!$D$1:$D$35,0),MATCH("Target Main Install Feet",'[1]2 - Schedule'!$A$1:$AL$1,0))</f>
        <v>3330</v>
      </c>
      <c r="C38" s="6">
        <f>INDEX('[1]2 - Schedule'!$A$1:$AL$35,MATCH($A38,'[1]2 - Schedule'!$D$1:$D$35,0),MATCH("Target Services",'[1]2 - Schedule'!$A$1:$AL$1,0))</f>
        <v>100</v>
      </c>
      <c r="D38" s="6" t="s">
        <v>14</v>
      </c>
      <c r="E38" s="6" t="s">
        <v>15</v>
      </c>
      <c r="F38" s="17">
        <f>INDEX('[1]2 - Schedule'!$A$1:$DU$35,MATCH($A38,'[1]2 - Schedule'!$D$1:$D$35,0),MATCH("Scheduled Start",'[1]2 - Schedule'!$A$1:$DU$1,0))</f>
        <v>43215</v>
      </c>
      <c r="G38" s="17">
        <f>INDEX('[1]2 - Schedule'!$A$1:$DU$35,MATCH($A38,'[1]2 - Schedule'!$D$1:$D$35,0),MATCH("Scheduled Retirement Complete",'[1]2 - Schedule'!$A$1:$DU$1,0))</f>
        <v>43378</v>
      </c>
      <c r="H38" s="8" t="s">
        <v>28</v>
      </c>
      <c r="I38" s="8" t="s">
        <v>21</v>
      </c>
      <c r="J38" s="8" t="s">
        <v>29</v>
      </c>
      <c r="K38" s="9" t="s">
        <v>19</v>
      </c>
      <c r="L38" s="9"/>
      <c r="M38" s="9"/>
    </row>
    <row r="39" spans="1:13" x14ac:dyDescent="0.3">
      <c r="A39" s="13"/>
      <c r="B39" s="14"/>
      <c r="C39" s="14"/>
      <c r="D39" s="14"/>
      <c r="E39" s="14"/>
      <c r="F39" s="23"/>
      <c r="G39" s="23"/>
      <c r="H39" s="8" t="s">
        <v>29</v>
      </c>
      <c r="I39" s="8" t="s">
        <v>22</v>
      </c>
      <c r="J39" s="8" t="s">
        <v>17</v>
      </c>
      <c r="K39" s="9" t="s">
        <v>19</v>
      </c>
      <c r="L39" s="9"/>
      <c r="M39" s="9"/>
    </row>
    <row r="40" spans="1:13" x14ac:dyDescent="0.3">
      <c r="A40" s="5" t="s">
        <v>30</v>
      </c>
      <c r="B40" s="6">
        <f>INDEX('[1]2 - Schedule'!$A$1:$AL$35,MATCH($A40,'[1]2 - Schedule'!$D$1:$D$35,0),MATCH("Target Main Install Feet",'[1]2 - Schedule'!$A$1:$AL$1,0))</f>
        <v>1900</v>
      </c>
      <c r="C40" s="6">
        <f>INDEX('[1]2 - Schedule'!$A$1:$AL$35,MATCH($A40,'[1]2 - Schedule'!$D$1:$D$35,0),MATCH("Target Services",'[1]2 - Schedule'!$A$1:$AL$1,0))</f>
        <v>69</v>
      </c>
      <c r="D40" s="6" t="s">
        <v>14</v>
      </c>
      <c r="E40" s="6" t="s">
        <v>15</v>
      </c>
      <c r="F40" s="17">
        <f>INDEX('[1]2 - Schedule'!$A$1:$DU$35,MATCH($A40,'[1]2 - Schedule'!$D$1:$D$35,0),MATCH("Scheduled Start",'[1]2 - Schedule'!$A$1:$DU$1,0))</f>
        <v>43258</v>
      </c>
      <c r="G40" s="17">
        <f>INDEX('[1]2 - Schedule'!$A$1:$DU$35,MATCH($A40,'[1]2 - Schedule'!$D$1:$D$35,0),MATCH("Scheduled Retirement Complete",'[1]2 - Schedule'!$A$1:$DU$1,0))</f>
        <v>43378</v>
      </c>
      <c r="H40" s="8" t="s">
        <v>31</v>
      </c>
      <c r="I40" s="8" t="s">
        <v>32</v>
      </c>
      <c r="J40" s="8" t="s">
        <v>22</v>
      </c>
      <c r="K40" s="9"/>
      <c r="L40" s="9"/>
      <c r="M40" s="9"/>
    </row>
    <row r="41" spans="1:13" x14ac:dyDescent="0.3">
      <c r="A41" s="10"/>
      <c r="B41" s="11"/>
      <c r="C41" s="11"/>
      <c r="D41" s="11"/>
      <c r="E41" s="11"/>
      <c r="F41" s="22"/>
      <c r="G41" s="22"/>
      <c r="H41" s="8" t="s">
        <v>33</v>
      </c>
      <c r="I41" s="8" t="s">
        <v>31</v>
      </c>
      <c r="J41" s="8" t="s">
        <v>22</v>
      </c>
      <c r="K41" s="9"/>
      <c r="L41" s="9" t="s">
        <v>19</v>
      </c>
      <c r="M41" s="9"/>
    </row>
    <row r="42" spans="1:13" x14ac:dyDescent="0.3">
      <c r="A42" s="13"/>
      <c r="B42" s="14"/>
      <c r="C42" s="14"/>
      <c r="D42" s="14"/>
      <c r="E42" s="14"/>
      <c r="F42" s="23"/>
      <c r="G42" s="23"/>
      <c r="H42" s="8" t="s">
        <v>34</v>
      </c>
      <c r="I42" s="8" t="s">
        <v>33</v>
      </c>
      <c r="J42" s="8" t="s">
        <v>35</v>
      </c>
      <c r="K42" s="9"/>
      <c r="L42" s="9" t="s">
        <v>19</v>
      </c>
      <c r="M42" s="9"/>
    </row>
    <row r="43" spans="1:13" ht="48" x14ac:dyDescent="0.3">
      <c r="A43" s="8" t="s">
        <v>36</v>
      </c>
      <c r="B43" s="16">
        <f>INDEX('[1]2 - Schedule'!$A$1:$AL$35,MATCH($A43,'[1]2 - Schedule'!$D$1:$D$35,0),MATCH("Target Main Install Feet",'[1]2 - Schedule'!$A$1:$AL$1,0))</f>
        <v>1500</v>
      </c>
      <c r="C43" s="16">
        <f>INDEX('[1]2 - Schedule'!$A$1:$AL$35,MATCH($A43,'[1]2 - Schedule'!$D$1:$D$35,0),MATCH("Target Services",'[1]2 - Schedule'!$A$1:$AL$1,0))</f>
        <v>54</v>
      </c>
      <c r="D43" s="16" t="s">
        <v>14</v>
      </c>
      <c r="E43" s="16" t="s">
        <v>15</v>
      </c>
      <c r="F43" s="18">
        <f>INDEX('[1]2 - Schedule'!$A$1:$DU$35,MATCH($A43,'[1]2 - Schedule'!$D$1:$D$35,0),MATCH("Scheduled Start",'[1]2 - Schedule'!$A$1:$DU$1,0))</f>
        <v>43192</v>
      </c>
      <c r="G43" s="18">
        <f>INDEX('[1]2 - Schedule'!$A$1:$DU$35,MATCH($A43,'[1]2 - Schedule'!$D$1:$D$35,0),MATCH("Scheduled Retirement Complete",'[1]2 - Schedule'!$A$1:$DU$1,0))</f>
        <v>43378</v>
      </c>
      <c r="H43" s="8" t="s">
        <v>37</v>
      </c>
      <c r="I43" s="8" t="s">
        <v>38</v>
      </c>
      <c r="J43" s="8" t="s">
        <v>39</v>
      </c>
      <c r="K43" s="9"/>
      <c r="L43" s="9"/>
      <c r="M43" s="9" t="s">
        <v>19</v>
      </c>
    </row>
    <row r="44" spans="1:13" ht="48" x14ac:dyDescent="0.3">
      <c r="A44" s="8" t="s">
        <v>40</v>
      </c>
      <c r="B44" s="16">
        <f>INDEX('[1]2 - Schedule'!$A$1:$AL$35,MATCH($A44,'[1]2 - Schedule'!$D$1:$D$35,0),MATCH("Target Main Install Feet",'[1]2 - Schedule'!$A$1:$AL$1,0))</f>
        <v>515</v>
      </c>
      <c r="C44" s="16">
        <f>INDEX('[1]2 - Schedule'!$A$1:$AL$35,MATCH($A44,'[1]2 - Schedule'!$D$1:$D$35,0),MATCH("Target Services",'[1]2 - Schedule'!$A$1:$AL$1,0))</f>
        <v>20</v>
      </c>
      <c r="D44" s="16" t="s">
        <v>14</v>
      </c>
      <c r="E44" s="16" t="s">
        <v>15</v>
      </c>
      <c r="F44" s="18">
        <f>INDEX('[1]2 - Schedule'!$A$1:$DU$35,MATCH($A44,'[1]2 - Schedule'!$D$1:$D$35,0),MATCH("Scheduled Start",'[1]2 - Schedule'!$A$1:$DU$1,0))</f>
        <v>43291</v>
      </c>
      <c r="G44" s="18">
        <f>INDEX('[1]2 - Schedule'!$A$1:$DU$35,MATCH($A44,'[1]2 - Schedule'!$D$1:$D$35,0),MATCH("Scheduled Retirement Complete",'[1]2 - Schedule'!$A$1:$DU$1,0))</f>
        <v>43378</v>
      </c>
      <c r="H44" s="8" t="s">
        <v>41</v>
      </c>
      <c r="I44" s="8" t="s">
        <v>29</v>
      </c>
      <c r="J44" s="8" t="s">
        <v>42</v>
      </c>
      <c r="K44" s="9" t="s">
        <v>19</v>
      </c>
      <c r="L44" s="9"/>
      <c r="M44" s="9"/>
    </row>
    <row r="45" spans="1:13" x14ac:dyDescent="0.3">
      <c r="A45" s="5" t="s">
        <v>43</v>
      </c>
      <c r="B45" s="6">
        <f>INDEX('[1]2 - Schedule'!$A$1:$AL$35,MATCH($A45,'[1]2 - Schedule'!$D$1:$D$35,0),MATCH("Target Main Install Feet",'[1]2 - Schedule'!$A$1:$AL$1,0))</f>
        <v>4917</v>
      </c>
      <c r="C45" s="6">
        <f>INDEX('[1]2 - Schedule'!$A$1:$AL$35,MATCH($A45,'[1]2 - Schedule'!$D$1:$D$35,0),MATCH("Target Services",'[1]2 - Schedule'!$A$1:$AL$1,0))</f>
        <v>76</v>
      </c>
      <c r="D45" s="6" t="s">
        <v>14</v>
      </c>
      <c r="E45" s="6" t="s">
        <v>15</v>
      </c>
      <c r="F45" s="17">
        <f>INDEX('[1]2 - Schedule'!$A$1:$DU$35,MATCH($A45,'[1]2 - Schedule'!$D$1:$D$35,0),MATCH("Scheduled Start",'[1]2 - Schedule'!$A$1:$DU$1,0))</f>
        <v>43277</v>
      </c>
      <c r="G45" s="17">
        <f>INDEX('[1]2 - Schedule'!$A$1:$DU$35,MATCH($A45,'[1]2 - Schedule'!$D$1:$D$35,0),MATCH("Scheduled Retirement Complete",'[1]2 - Schedule'!$A$1:$DU$1,0))</f>
        <v>43378</v>
      </c>
      <c r="H45" s="8" t="s">
        <v>44</v>
      </c>
      <c r="I45" s="8" t="s">
        <v>22</v>
      </c>
      <c r="J45" s="8" t="s">
        <v>21</v>
      </c>
      <c r="K45" s="9" t="s">
        <v>19</v>
      </c>
      <c r="L45" s="9"/>
      <c r="M45" s="9"/>
    </row>
    <row r="46" spans="1:13" x14ac:dyDescent="0.3">
      <c r="A46" s="10"/>
      <c r="B46" s="11"/>
      <c r="C46" s="11"/>
      <c r="D46" s="11"/>
      <c r="E46" s="11"/>
      <c r="F46" s="22"/>
      <c r="G46" s="22"/>
      <c r="H46" s="8" t="s">
        <v>42</v>
      </c>
      <c r="I46" s="8" t="s">
        <v>44</v>
      </c>
      <c r="J46" s="8" t="s">
        <v>41</v>
      </c>
      <c r="K46" s="9"/>
      <c r="L46" s="9"/>
      <c r="M46" s="9"/>
    </row>
    <row r="47" spans="1:13" x14ac:dyDescent="0.3">
      <c r="A47" s="10"/>
      <c r="B47" s="11"/>
      <c r="C47" s="11"/>
      <c r="D47" s="11"/>
      <c r="E47" s="11"/>
      <c r="F47" s="22"/>
      <c r="G47" s="22"/>
      <c r="H47" s="8" t="s">
        <v>42</v>
      </c>
      <c r="I47" s="8" t="s">
        <v>17</v>
      </c>
      <c r="J47" s="8" t="s">
        <v>44</v>
      </c>
      <c r="K47" s="9"/>
      <c r="L47" s="9"/>
      <c r="M47" s="9" t="s">
        <v>19</v>
      </c>
    </row>
    <row r="48" spans="1:13" x14ac:dyDescent="0.3">
      <c r="A48" s="10"/>
      <c r="B48" s="11"/>
      <c r="C48" s="11"/>
      <c r="D48" s="11"/>
      <c r="E48" s="11"/>
      <c r="F48" s="22"/>
      <c r="G48" s="22"/>
      <c r="H48" s="8" t="s">
        <v>45</v>
      </c>
      <c r="I48" s="8" t="s">
        <v>17</v>
      </c>
      <c r="J48" s="8" t="s">
        <v>22</v>
      </c>
      <c r="K48" s="9"/>
      <c r="L48" s="9"/>
      <c r="M48" s="9" t="s">
        <v>19</v>
      </c>
    </row>
    <row r="49" spans="1:13" x14ac:dyDescent="0.3">
      <c r="A49" s="13"/>
      <c r="B49" s="14"/>
      <c r="C49" s="14"/>
      <c r="D49" s="14"/>
      <c r="E49" s="14"/>
      <c r="F49" s="23"/>
      <c r="G49" s="23"/>
      <c r="H49" s="8" t="s">
        <v>46</v>
      </c>
      <c r="I49" s="8" t="s">
        <v>44</v>
      </c>
      <c r="J49" s="8" t="s">
        <v>17</v>
      </c>
      <c r="K49" s="9" t="s">
        <v>19</v>
      </c>
      <c r="L49" s="9"/>
      <c r="M49" s="9"/>
    </row>
    <row r="50" spans="1:13" ht="48" x14ac:dyDescent="0.3">
      <c r="A50" s="8" t="s">
        <v>47</v>
      </c>
      <c r="B50" s="16">
        <f>INDEX('[1]2 - Schedule'!$A$1:$AL$35,MATCH($A50,'[1]2 - Schedule'!$D$1:$D$35,0),MATCH("Target Main Install Feet",'[1]2 - Schedule'!$A$1:$AL$1,0))</f>
        <v>0</v>
      </c>
      <c r="C50" s="16">
        <f>INDEX('[1]2 - Schedule'!$A$1:$AL$35,MATCH($A50,'[1]2 - Schedule'!$D$1:$D$35,0),MATCH("Target Services",'[1]2 - Schedule'!$A$1:$AL$1,0))</f>
        <v>0</v>
      </c>
      <c r="D50" s="16" t="s">
        <v>14</v>
      </c>
      <c r="E50" s="16" t="s">
        <v>15</v>
      </c>
      <c r="F50" s="18">
        <f>INDEX('[1]2 - Schedule'!$A$1:$DU$35,MATCH($A50,'[1]2 - Schedule'!$D$1:$D$35,0),MATCH("Scheduled Start",'[1]2 - Schedule'!$A$1:$DU$1,0))</f>
        <v>43350</v>
      </c>
      <c r="G50" s="18">
        <f>INDEX('[1]2 - Schedule'!$A$1:$DU$35,MATCH($A50,'[1]2 - Schedule'!$D$1:$D$35,0),MATCH("Scheduled Retirement Complete",'[1]2 - Schedule'!$A$1:$DU$1,0))</f>
        <v>43378</v>
      </c>
      <c r="H50" s="8" t="s">
        <v>21</v>
      </c>
      <c r="I50" s="8" t="s">
        <v>48</v>
      </c>
      <c r="J50" s="8" t="s">
        <v>22</v>
      </c>
      <c r="K50" s="9"/>
      <c r="L50" s="9"/>
      <c r="M50" s="9"/>
    </row>
    <row r="51" spans="1:13" x14ac:dyDescent="0.3">
      <c r="A51" s="8" t="s">
        <v>49</v>
      </c>
      <c r="B51" s="16">
        <f>INDEX('[1]2 - Schedule'!$A$1:$AL$35,MATCH($A51,'[1]2 - Schedule'!$D$1:$D$35,0),MATCH("Target Main Install Feet",'[1]2 - Schedule'!$A$1:$AL$1,0))</f>
        <v>274</v>
      </c>
      <c r="C51" s="16">
        <f>INDEX('[1]2 - Schedule'!$A$1:$AL$35,MATCH($A51,'[1]2 - Schedule'!$D$1:$D$35,0),MATCH("Target Services",'[1]2 - Schedule'!$A$1:$AL$1,0))</f>
        <v>0</v>
      </c>
      <c r="D51" s="16" t="s">
        <v>50</v>
      </c>
      <c r="E51" s="16" t="s">
        <v>51</v>
      </c>
      <c r="F51" s="18">
        <f>IF(INDEX('[1]2 - Schedule'!$A$1:$DU$35,MATCH($A51,'[1]2 - Schedule'!$D$1:$D$35,0),MATCH("Scheduled Start",'[1]2 - Schedule'!$A$1:$DU$1,0))=0,"TBD",INDEX('[1]2 - Schedule'!$A$1:$DU$35,MATCH($A51,'[1]2 - Schedule'!$D$1:$D$35,0),MATCH("Scheduled Start",'[1]2 - Schedule'!$A$1:$DU$1,0)))</f>
        <v>43269</v>
      </c>
      <c r="G51" s="18" t="str">
        <f>IF(INDEX('[1]2 - Schedule'!$A$1:$DU$35,MATCH($A51,'[1]2 - Schedule'!$D$1:$D$35,0),MATCH("Scheduled Retirement Complete",'[1]2 - Schedule'!$A$1:$DU$1,0))=0,"TBD",INDEX('[1]2 - Schedule'!$A$1:$DU$35,MATCH($A51,'[1]2 - Schedule'!$D$1:$D$35,0),MATCH("Scheduled Retirement Complete",'[1]2 - Schedule'!$A$1:$DU$1,0)))</f>
        <v>TBD</v>
      </c>
      <c r="H51" s="8" t="s">
        <v>52</v>
      </c>
      <c r="I51" s="8" t="s">
        <v>53</v>
      </c>
      <c r="J51" s="8" t="s">
        <v>54</v>
      </c>
      <c r="K51" s="9" t="s">
        <v>19</v>
      </c>
      <c r="L51" s="9"/>
      <c r="M51" s="9"/>
    </row>
    <row r="52" spans="1:13" x14ac:dyDescent="0.3">
      <c r="A52" s="8" t="s">
        <v>55</v>
      </c>
      <c r="B52" s="16">
        <f>INDEX('[1]2 - Schedule'!$A$1:$AL$35,MATCH($A52,'[1]2 - Schedule'!$D$1:$D$35,0),MATCH("Target Main Install Feet",'[1]2 - Schedule'!$A$1:$AL$1,0))</f>
        <v>900</v>
      </c>
      <c r="C52" s="16">
        <f>INDEX('[1]2 - Schedule'!$A$1:$AL$35,MATCH($A52,'[1]2 - Schedule'!$D$1:$D$35,0),MATCH("Target Services",'[1]2 - Schedule'!$A$1:$AL$1,0))</f>
        <v>0</v>
      </c>
      <c r="D52" s="16" t="s">
        <v>50</v>
      </c>
      <c r="E52" s="16" t="s">
        <v>51</v>
      </c>
      <c r="F52" s="18">
        <f>IF(INDEX('[1]2 - Schedule'!$A$1:$DU$35,MATCH($A52,'[1]2 - Schedule'!$D$1:$D$35,0),MATCH("Scheduled Start",'[1]2 - Schedule'!$A$1:$DU$1,0))=0,"TBD",INDEX('[1]2 - Schedule'!$A$1:$DU$35,MATCH($A52,'[1]2 - Schedule'!$D$1:$D$35,0),MATCH("Scheduled Start",'[1]2 - Schedule'!$A$1:$DU$1,0)))</f>
        <v>43288</v>
      </c>
      <c r="G52" s="18" t="str">
        <f>IF(INDEX('[1]2 - Schedule'!$A$1:$DU$35,MATCH($A52,'[1]2 - Schedule'!$D$1:$D$35,0),MATCH("Scheduled Retirement Complete",'[1]2 - Schedule'!$A$1:$DU$1,0))=0,"TBD",INDEX('[1]2 - Schedule'!$A$1:$DU$35,MATCH($A52,'[1]2 - Schedule'!$D$1:$D$35,0),MATCH("Scheduled Retirement Complete",'[1]2 - Schedule'!$A$1:$DU$1,0)))</f>
        <v>TBD</v>
      </c>
      <c r="H52" s="8" t="s">
        <v>56</v>
      </c>
      <c r="I52" s="8" t="s">
        <v>57</v>
      </c>
      <c r="J52" s="8" t="s">
        <v>48</v>
      </c>
      <c r="K52" s="9" t="s">
        <v>19</v>
      </c>
      <c r="L52" s="9"/>
      <c r="M52" s="9"/>
    </row>
    <row r="53" spans="1:13" x14ac:dyDescent="0.3">
      <c r="A53" s="19"/>
      <c r="B53" s="20"/>
      <c r="C53" s="20"/>
      <c r="D53" s="20"/>
      <c r="E53" s="20"/>
      <c r="F53" s="20"/>
      <c r="G53" s="20"/>
      <c r="H53" s="21"/>
      <c r="I53" s="21"/>
      <c r="J53" s="21"/>
      <c r="K53" s="20"/>
      <c r="L53" s="20"/>
      <c r="M53" s="20"/>
    </row>
    <row r="54" spans="1:13" x14ac:dyDescent="0.3">
      <c r="A54" s="19"/>
      <c r="B54" s="20"/>
      <c r="C54" s="20"/>
      <c r="D54" s="20"/>
      <c r="E54" s="20"/>
      <c r="F54" s="20"/>
      <c r="G54" s="20"/>
      <c r="H54" s="21"/>
      <c r="I54" s="21"/>
      <c r="J54" s="21"/>
      <c r="K54" s="20"/>
      <c r="L54" s="20"/>
      <c r="M54" s="20"/>
    </row>
    <row r="55" spans="1:13" x14ac:dyDescent="0.3">
      <c r="A55" s="19"/>
      <c r="B55" s="20"/>
      <c r="C55" s="20"/>
      <c r="D55" s="20"/>
      <c r="E55" s="20"/>
      <c r="F55" s="20"/>
      <c r="G55" s="20"/>
      <c r="H55" s="21"/>
      <c r="I55" s="21"/>
      <c r="J55" s="21"/>
      <c r="K55" s="20"/>
      <c r="L55" s="20"/>
      <c r="M55" s="20"/>
    </row>
    <row r="56" spans="1:13" x14ac:dyDescent="0.3">
      <c r="A56" s="19"/>
      <c r="B56" s="20"/>
      <c r="C56" s="20"/>
      <c r="D56" s="20"/>
      <c r="E56" s="20"/>
      <c r="F56" s="20"/>
      <c r="G56" s="20"/>
      <c r="H56" s="21"/>
      <c r="I56" s="21"/>
      <c r="J56" s="21"/>
      <c r="K56" s="20"/>
      <c r="L56" s="20"/>
      <c r="M56" s="20"/>
    </row>
    <row r="57" spans="1:13" x14ac:dyDescent="0.3">
      <c r="A57" s="19"/>
      <c r="B57" s="20"/>
      <c r="C57" s="20"/>
      <c r="D57" s="20"/>
      <c r="E57" s="20"/>
      <c r="F57" s="20"/>
      <c r="G57" s="20"/>
      <c r="H57" s="21"/>
      <c r="I57" s="21"/>
      <c r="J57" s="21"/>
      <c r="K57" s="20"/>
      <c r="L57" s="20"/>
      <c r="M57" s="20"/>
    </row>
  </sheetData>
  <mergeCells count="50">
    <mergeCell ref="A45:A49"/>
    <mergeCell ref="B45:B49"/>
    <mergeCell ref="C45:C49"/>
    <mergeCell ref="D45:D49"/>
    <mergeCell ref="E45:E49"/>
    <mergeCell ref="A38:A39"/>
    <mergeCell ref="B38:B39"/>
    <mergeCell ref="C38:C39"/>
    <mergeCell ref="D38:D39"/>
    <mergeCell ref="E38:E39"/>
    <mergeCell ref="A40:A42"/>
    <mergeCell ref="B40:B42"/>
    <mergeCell ref="C40:C42"/>
    <mergeCell ref="D40:D42"/>
    <mergeCell ref="E40:E42"/>
    <mergeCell ref="G16:G20"/>
    <mergeCell ref="A30:M30"/>
    <mergeCell ref="A32:A37"/>
    <mergeCell ref="B32:B37"/>
    <mergeCell ref="C32:C37"/>
    <mergeCell ref="D32:D37"/>
    <mergeCell ref="E32:E37"/>
    <mergeCell ref="A16:A20"/>
    <mergeCell ref="B16:B20"/>
    <mergeCell ref="C16:C20"/>
    <mergeCell ref="D16:D20"/>
    <mergeCell ref="E16:E20"/>
    <mergeCell ref="F16:F20"/>
    <mergeCell ref="G9:G10"/>
    <mergeCell ref="A11:A13"/>
    <mergeCell ref="B11:B13"/>
    <mergeCell ref="C11:C13"/>
    <mergeCell ref="D11:D13"/>
    <mergeCell ref="E11:E13"/>
    <mergeCell ref="F11:F13"/>
    <mergeCell ref="G11:G13"/>
    <mergeCell ref="A9:A10"/>
    <mergeCell ref="B9:B10"/>
    <mergeCell ref="C9:C10"/>
    <mergeCell ref="D9:D10"/>
    <mergeCell ref="E9:E10"/>
    <mergeCell ref="F9:F10"/>
    <mergeCell ref="A1:M1"/>
    <mergeCell ref="A3:A8"/>
    <mergeCell ref="B3:B8"/>
    <mergeCell ref="C3:C8"/>
    <mergeCell ref="D3:D8"/>
    <mergeCell ref="E3:E8"/>
    <mergeCell ref="F3:F8"/>
    <mergeCell ref="G3:G8"/>
  </mergeCells>
  <conditionalFormatting sqref="H3:M23">
    <cfRule type="expression" dxfId="9" priority="3" stopIfTrue="1">
      <formula>$M3&lt;&gt;""</formula>
    </cfRule>
    <cfRule type="expression" dxfId="8" priority="4">
      <formula>OR($K3&lt;&gt;"",$L3&lt;&gt;"")</formula>
    </cfRule>
  </conditionalFormatting>
  <conditionalFormatting sqref="H32:M52">
    <cfRule type="expression" dxfId="3" priority="1" stopIfTrue="1">
      <formula>$M32&lt;&gt;""</formula>
    </cfRule>
    <cfRule type="expression" dxfId="2" priority="2">
      <formula>OR($K32&lt;&gt;"",$L32&lt;&gt;"")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[1]Lookup!#REF!</xm:f>
          </x14:formula1>
          <xm:sqref>K3:M23 K32:M52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Brunner</dc:creator>
  <cp:lastModifiedBy>Richard Brunner</cp:lastModifiedBy>
  <dcterms:created xsi:type="dcterms:W3CDTF">2018-06-15T14:37:09Z</dcterms:created>
  <dcterms:modified xsi:type="dcterms:W3CDTF">2018-06-15T14:39:40Z</dcterms:modified>
</cp:coreProperties>
</file>